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385" yWindow="-15" windowWidth="14430" windowHeight="14775" tabRatio="893"/>
  </bookViews>
  <sheets>
    <sheet name="Allgemeine Hinweise" sheetId="29" r:id="rId1"/>
    <sheet name="Allgemeine Hinweise (NRW)" sheetId="41" r:id="rId2"/>
    <sheet name="Stelle" sheetId="30" r:id="rId3"/>
    <sheet name="Kern1" sheetId="32" r:id="rId4"/>
    <sheet name="Kern2" sheetId="37" r:id="rId5"/>
    <sheet name="Kern3" sheetId="40" r:id="rId6"/>
    <sheet name="Kern4" sheetId="42" r:id="rId7"/>
    <sheet name="Diagnose" sheetId="39" r:id="rId8"/>
    <sheet name="Nationencodes" sheetId="17" r:id="rId9"/>
    <sheet name="Substanzcodes" sheetId="20" r:id="rId10"/>
    <sheet name="Angebote" sheetId="28" r:id="rId11"/>
    <sheet name="HIV-Code_BER" sheetId="34" r:id="rId12"/>
    <sheet name="Kreise_B_W" sheetId="33" r:id="rId13"/>
  </sheets>
  <definedNames>
    <definedName name="_xlnm._FilterDatabase" localSheetId="10" hidden="1">Angebote!$A$1:$B$1</definedName>
    <definedName name="_xlnm._FilterDatabase" localSheetId="7" hidden="1">Diagnose!$A$1:$J$769</definedName>
    <definedName name="_xlnm._FilterDatabase" localSheetId="3" hidden="1">Kern1!$A$1:$K$701</definedName>
    <definedName name="_xlnm._FilterDatabase" localSheetId="4" hidden="1">Kern2!$A$1:$K$253</definedName>
    <definedName name="_xlnm._FilterDatabase" localSheetId="5" hidden="1">Kern3!#REF!</definedName>
    <definedName name="_xlnm._FilterDatabase" localSheetId="6" hidden="1">Kern4!$A$1:$K$731</definedName>
    <definedName name="_xlnm._FilterDatabase" localSheetId="2" hidden="1">Stelle!$A$1:$I$351</definedName>
  </definedNames>
  <calcPr calcId="145621"/>
</workbook>
</file>

<file path=xl/calcChain.xml><?xml version="1.0" encoding="utf-8"?>
<calcChain xmlns="http://schemas.openxmlformats.org/spreadsheetml/2006/main">
  <c r="Q731" i="42" l="1"/>
  <c r="K731" i="42"/>
  <c r="C731" i="42"/>
  <c r="B731" i="42"/>
  <c r="Q730" i="42"/>
  <c r="K730" i="42"/>
  <c r="C730" i="42"/>
  <c r="B730" i="42"/>
  <c r="Q729" i="42"/>
  <c r="K729" i="42"/>
  <c r="C729" i="42"/>
  <c r="B729" i="42"/>
  <c r="Q728" i="42"/>
  <c r="K728" i="42"/>
  <c r="C728" i="42"/>
  <c r="B728" i="42"/>
  <c r="Q727" i="42"/>
  <c r="K727" i="42"/>
  <c r="C727" i="42"/>
  <c r="B727" i="42"/>
  <c r="Q726" i="42"/>
  <c r="K726" i="42"/>
  <c r="C726" i="42"/>
  <c r="B726" i="42"/>
  <c r="Q725" i="42"/>
  <c r="K725" i="42"/>
  <c r="C725" i="42"/>
  <c r="B725" i="42"/>
  <c r="Q724" i="42"/>
  <c r="K724" i="42"/>
  <c r="C724" i="42"/>
  <c r="B724" i="42"/>
  <c r="Q723" i="42"/>
  <c r="K723" i="42"/>
  <c r="C723" i="42"/>
  <c r="B723" i="42"/>
  <c r="Q722" i="42"/>
  <c r="K722" i="42"/>
  <c r="C722" i="42"/>
  <c r="B722" i="42"/>
  <c r="Q721" i="42"/>
  <c r="K721" i="42"/>
  <c r="C721" i="42"/>
  <c r="B721" i="42"/>
  <c r="Q720" i="42"/>
  <c r="K720" i="42"/>
  <c r="C720" i="42"/>
  <c r="B720" i="42"/>
  <c r="Q719" i="42"/>
  <c r="K719" i="42"/>
  <c r="C719" i="42"/>
  <c r="B719" i="42"/>
  <c r="Q718" i="42"/>
  <c r="K718" i="42"/>
  <c r="C718" i="42"/>
  <c r="B718" i="42"/>
  <c r="Q717" i="42"/>
  <c r="K717" i="42"/>
  <c r="C717" i="42"/>
  <c r="B717" i="42"/>
  <c r="Q716" i="42"/>
  <c r="K716" i="42"/>
  <c r="C716" i="42"/>
  <c r="B716" i="42"/>
  <c r="Q715" i="42"/>
  <c r="K715" i="42"/>
  <c r="C715" i="42"/>
  <c r="B715" i="42"/>
  <c r="Q714" i="42"/>
  <c r="K714" i="42"/>
  <c r="C714" i="42"/>
  <c r="B714" i="42"/>
  <c r="Q713" i="42"/>
  <c r="K713" i="42"/>
  <c r="C713" i="42"/>
  <c r="B713" i="42"/>
  <c r="Q712" i="42"/>
  <c r="K712" i="42"/>
  <c r="C712" i="42"/>
  <c r="B712" i="42"/>
  <c r="Q711" i="42"/>
  <c r="K711" i="42"/>
  <c r="C711" i="42"/>
  <c r="B711" i="42"/>
  <c r="Q710" i="42"/>
  <c r="K710" i="42"/>
  <c r="C710" i="42"/>
  <c r="B710" i="42"/>
  <c r="Q709" i="42"/>
  <c r="K709" i="42"/>
  <c r="C709" i="42"/>
  <c r="B709" i="42"/>
  <c r="Q708" i="42"/>
  <c r="K708" i="42"/>
  <c r="C708" i="42"/>
  <c r="B708" i="42"/>
  <c r="Q707" i="42"/>
  <c r="K707" i="42"/>
  <c r="C707" i="42"/>
  <c r="B707" i="42"/>
  <c r="Q706" i="42"/>
  <c r="K706" i="42"/>
  <c r="C706" i="42"/>
  <c r="B706" i="42"/>
  <c r="Q705" i="42"/>
  <c r="K705" i="42"/>
  <c r="C705" i="42"/>
  <c r="B705" i="42"/>
  <c r="Q704" i="42"/>
  <c r="K704" i="42"/>
  <c r="C704" i="42"/>
  <c r="B704" i="42"/>
  <c r="Q703" i="42"/>
  <c r="K703" i="42"/>
  <c r="C703" i="42"/>
  <c r="B703" i="42"/>
  <c r="Q702" i="42"/>
  <c r="K702" i="42"/>
  <c r="C702" i="42"/>
  <c r="B702" i="42"/>
  <c r="Q701" i="42"/>
  <c r="K701" i="42"/>
  <c r="C701" i="42"/>
  <c r="B701" i="42"/>
  <c r="Q700" i="42"/>
  <c r="K700" i="42"/>
  <c r="C700" i="42"/>
  <c r="B700" i="42"/>
  <c r="Q699" i="42"/>
  <c r="K699" i="42"/>
  <c r="C699" i="42"/>
  <c r="B699" i="42"/>
  <c r="Q698" i="42"/>
  <c r="K698" i="42"/>
  <c r="C698" i="42"/>
  <c r="B698" i="42"/>
  <c r="Q697" i="42"/>
  <c r="K697" i="42"/>
  <c r="C697" i="42"/>
  <c r="B697" i="42"/>
  <c r="Q696" i="42"/>
  <c r="K696" i="42"/>
  <c r="C696" i="42"/>
  <c r="B696" i="42"/>
  <c r="Q695" i="42"/>
  <c r="K695" i="42"/>
  <c r="C695" i="42"/>
  <c r="B695" i="42"/>
  <c r="Q694" i="42"/>
  <c r="K694" i="42"/>
  <c r="C694" i="42"/>
  <c r="B694" i="42"/>
  <c r="Q693" i="42"/>
  <c r="K693" i="42"/>
  <c r="C693" i="42"/>
  <c r="B693" i="42"/>
  <c r="Q692" i="42"/>
  <c r="K692" i="42"/>
  <c r="C692" i="42"/>
  <c r="B692" i="42"/>
  <c r="Q691" i="42"/>
  <c r="K691" i="42"/>
  <c r="C691" i="42"/>
  <c r="B691" i="42"/>
  <c r="Q690" i="42"/>
  <c r="K690" i="42"/>
  <c r="C690" i="42"/>
  <c r="B690" i="42"/>
  <c r="Q689" i="42"/>
  <c r="K689" i="42"/>
  <c r="C689" i="42"/>
  <c r="B689" i="42"/>
  <c r="Q688" i="42"/>
  <c r="K688" i="42"/>
  <c r="C688" i="42"/>
  <c r="B688" i="42"/>
  <c r="Q687" i="42"/>
  <c r="K687" i="42"/>
  <c r="C687" i="42"/>
  <c r="B687" i="42"/>
  <c r="Q686" i="42"/>
  <c r="K686" i="42"/>
  <c r="C686" i="42"/>
  <c r="B686" i="42"/>
  <c r="Q685" i="42"/>
  <c r="K685" i="42"/>
  <c r="C685" i="42"/>
  <c r="B685" i="42"/>
  <c r="Q684" i="42"/>
  <c r="K684" i="42"/>
  <c r="C684" i="42"/>
  <c r="B684" i="42"/>
  <c r="Q683" i="42"/>
  <c r="K683" i="42"/>
  <c r="C683" i="42"/>
  <c r="B683" i="42"/>
  <c r="Q682" i="42"/>
  <c r="K682" i="42"/>
  <c r="C682" i="42"/>
  <c r="B682" i="42"/>
  <c r="Q681" i="42"/>
  <c r="K681" i="42"/>
  <c r="C681" i="42"/>
  <c r="B681" i="42"/>
  <c r="Q680" i="42"/>
  <c r="K680" i="42"/>
  <c r="C680" i="42"/>
  <c r="B680" i="42"/>
  <c r="Q679" i="42"/>
  <c r="K679" i="42"/>
  <c r="C679" i="42"/>
  <c r="B679" i="42"/>
  <c r="Q678" i="42"/>
  <c r="K678" i="42"/>
  <c r="C678" i="42"/>
  <c r="B678" i="42"/>
  <c r="Q677" i="42"/>
  <c r="K677" i="42"/>
  <c r="C677" i="42"/>
  <c r="B677" i="42"/>
  <c r="Q676" i="42"/>
  <c r="K676" i="42"/>
  <c r="C676" i="42"/>
  <c r="B676" i="42"/>
  <c r="Q675" i="42"/>
  <c r="K675" i="42"/>
  <c r="C675" i="42"/>
  <c r="B675" i="42"/>
  <c r="Q674" i="42"/>
  <c r="K674" i="42"/>
  <c r="C674" i="42"/>
  <c r="B674" i="42"/>
  <c r="Q673" i="42"/>
  <c r="K673" i="42"/>
  <c r="C673" i="42"/>
  <c r="B673" i="42"/>
  <c r="Q672" i="42"/>
  <c r="K672" i="42"/>
  <c r="C672" i="42"/>
  <c r="B672" i="42"/>
  <c r="Q671" i="42"/>
  <c r="K671" i="42"/>
  <c r="C671" i="42"/>
  <c r="B671" i="42"/>
  <c r="Q670" i="42"/>
  <c r="K670" i="42"/>
  <c r="C670" i="42"/>
  <c r="B670" i="42"/>
  <c r="Q669" i="42"/>
  <c r="K669" i="42"/>
  <c r="C669" i="42"/>
  <c r="B669" i="42"/>
  <c r="Q668" i="42"/>
  <c r="K668" i="42"/>
  <c r="C668" i="42"/>
  <c r="B668" i="42"/>
  <c r="Q667" i="42"/>
  <c r="K667" i="42"/>
  <c r="C667" i="42"/>
  <c r="B667" i="42"/>
  <c r="Q666" i="42"/>
  <c r="K666" i="42"/>
  <c r="C666" i="42"/>
  <c r="B666" i="42"/>
  <c r="Q665" i="42"/>
  <c r="K665" i="42"/>
  <c r="C665" i="42"/>
  <c r="B665" i="42"/>
  <c r="Q664" i="42"/>
  <c r="K664" i="42"/>
  <c r="C664" i="42"/>
  <c r="B664" i="42"/>
  <c r="Q663" i="42"/>
  <c r="K663" i="42"/>
  <c r="C663" i="42"/>
  <c r="B663" i="42"/>
  <c r="Q662" i="42"/>
  <c r="K662" i="42"/>
  <c r="C662" i="42"/>
  <c r="B662" i="42"/>
  <c r="Q661" i="42"/>
  <c r="K661" i="42"/>
  <c r="C661" i="42"/>
  <c r="B661" i="42"/>
  <c r="Q660" i="42"/>
  <c r="K660" i="42"/>
  <c r="C660" i="42"/>
  <c r="B660" i="42"/>
  <c r="Q659" i="42"/>
  <c r="K659" i="42"/>
  <c r="C659" i="42"/>
  <c r="B659" i="42"/>
  <c r="Q658" i="42"/>
  <c r="K658" i="42"/>
  <c r="C658" i="42"/>
  <c r="B658" i="42"/>
  <c r="Q657" i="42"/>
  <c r="K657" i="42"/>
  <c r="C657" i="42"/>
  <c r="B657" i="42"/>
  <c r="Q656" i="42"/>
  <c r="C656" i="42"/>
  <c r="B656" i="42"/>
  <c r="Q655" i="42"/>
  <c r="C655" i="42"/>
  <c r="B655" i="42"/>
  <c r="Q654" i="42"/>
  <c r="C654" i="42"/>
  <c r="B654" i="42"/>
  <c r="Q653" i="42"/>
  <c r="C653" i="42"/>
  <c r="B653" i="42"/>
  <c r="Q652" i="42"/>
  <c r="C652" i="42"/>
  <c r="B652" i="42"/>
  <c r="Q651" i="42"/>
  <c r="C651" i="42"/>
  <c r="B651" i="42"/>
  <c r="Q650" i="42"/>
  <c r="C650" i="42"/>
  <c r="B650" i="42"/>
  <c r="Q649" i="42"/>
  <c r="C649" i="42"/>
  <c r="Q648" i="42"/>
  <c r="C648" i="42"/>
  <c r="B648" i="42"/>
  <c r="Q647" i="42"/>
  <c r="C647" i="42"/>
  <c r="B647" i="42"/>
  <c r="Q646" i="42"/>
  <c r="C646" i="42"/>
  <c r="B646" i="42"/>
  <c r="Q645" i="42"/>
  <c r="C645" i="42"/>
  <c r="B645" i="42"/>
  <c r="Q644" i="42"/>
  <c r="C644" i="42"/>
  <c r="B644" i="42"/>
  <c r="Q643" i="42"/>
  <c r="C643" i="42"/>
  <c r="B643" i="42"/>
  <c r="Q642" i="42"/>
  <c r="C642" i="42"/>
  <c r="B642" i="42"/>
  <c r="Q641" i="42"/>
  <c r="C641" i="42"/>
  <c r="Q640" i="42"/>
  <c r="C640" i="42"/>
  <c r="B640" i="42"/>
  <c r="Q639" i="42"/>
  <c r="C639" i="42"/>
  <c r="B639" i="42"/>
  <c r="Q638" i="42"/>
  <c r="C638" i="42"/>
  <c r="B638" i="42"/>
  <c r="Q637" i="42"/>
  <c r="C637" i="42"/>
  <c r="B637" i="42"/>
  <c r="Q636" i="42"/>
  <c r="C636" i="42"/>
  <c r="B636" i="42"/>
  <c r="Q635" i="42"/>
  <c r="C635" i="42"/>
  <c r="Q634" i="42"/>
  <c r="C634" i="42"/>
  <c r="B634" i="42"/>
  <c r="Q633" i="42"/>
  <c r="C633" i="42"/>
  <c r="B633" i="42"/>
  <c r="Q632" i="42"/>
  <c r="C632" i="42"/>
  <c r="B632" i="42"/>
  <c r="Q631" i="42"/>
  <c r="C631" i="42"/>
  <c r="B631" i="42"/>
  <c r="Q630" i="42"/>
  <c r="C630" i="42"/>
  <c r="B630" i="42"/>
  <c r="Q629" i="42"/>
  <c r="C629" i="42"/>
  <c r="Q628" i="42"/>
  <c r="C628" i="42"/>
  <c r="B628" i="42"/>
  <c r="Q627" i="42"/>
  <c r="C627" i="42"/>
  <c r="B627" i="42"/>
  <c r="Q626" i="42"/>
  <c r="C626" i="42"/>
  <c r="B626" i="42"/>
  <c r="Q625" i="42"/>
  <c r="C625" i="42"/>
  <c r="B625" i="42"/>
  <c r="Q624" i="42"/>
  <c r="C624" i="42"/>
  <c r="Q623" i="42"/>
  <c r="K623" i="42"/>
  <c r="C623" i="42"/>
  <c r="B623" i="42"/>
  <c r="Q622" i="42"/>
  <c r="K622" i="42"/>
  <c r="C622" i="42"/>
  <c r="B622" i="42"/>
  <c r="Q621" i="42"/>
  <c r="K621" i="42"/>
  <c r="C621" i="42"/>
  <c r="B621" i="42"/>
  <c r="Q620" i="42"/>
  <c r="K620" i="42"/>
  <c r="C620" i="42"/>
  <c r="B620" i="42"/>
  <c r="Q619" i="42"/>
  <c r="K619" i="42"/>
  <c r="C619" i="42"/>
  <c r="B619" i="42"/>
  <c r="Q618" i="42"/>
  <c r="K618" i="42"/>
  <c r="C618" i="42"/>
  <c r="B618" i="42"/>
  <c r="Q617" i="42"/>
  <c r="K617" i="42"/>
  <c r="C617" i="42"/>
  <c r="B617" i="42"/>
  <c r="Q616" i="42"/>
  <c r="K616" i="42"/>
  <c r="C616" i="42"/>
  <c r="B616" i="42"/>
  <c r="Q615" i="42"/>
  <c r="K615" i="42"/>
  <c r="C615" i="42"/>
  <c r="B615" i="42"/>
  <c r="Q614" i="42"/>
  <c r="K614" i="42"/>
  <c r="C614" i="42"/>
  <c r="B614" i="42"/>
  <c r="Q613" i="42"/>
  <c r="K613" i="42"/>
  <c r="C613" i="42"/>
  <c r="B613" i="42"/>
  <c r="Q612" i="42"/>
  <c r="K612" i="42"/>
  <c r="C612" i="42"/>
  <c r="B612" i="42"/>
  <c r="Q611" i="42"/>
  <c r="K611" i="42"/>
  <c r="C611" i="42"/>
  <c r="B611" i="42"/>
  <c r="Q610" i="42"/>
  <c r="K610" i="42"/>
  <c r="C610" i="42"/>
  <c r="B610" i="42"/>
  <c r="Q609" i="42"/>
  <c r="K609" i="42"/>
  <c r="C609" i="42"/>
  <c r="B609" i="42"/>
  <c r="Q608" i="42"/>
  <c r="K608" i="42"/>
  <c r="C608" i="42"/>
  <c r="B608" i="42"/>
  <c r="Q607" i="42"/>
  <c r="K607" i="42"/>
  <c r="C607" i="42"/>
  <c r="B607" i="42"/>
  <c r="Q606" i="42"/>
  <c r="K606" i="42"/>
  <c r="C606" i="42"/>
  <c r="B606" i="42"/>
  <c r="Q605" i="42"/>
  <c r="K605" i="42"/>
  <c r="C605" i="42"/>
  <c r="B605" i="42"/>
  <c r="Q604" i="42"/>
  <c r="K604" i="42"/>
  <c r="C604" i="42"/>
  <c r="B604" i="42"/>
  <c r="Q603" i="42"/>
  <c r="K603" i="42"/>
  <c r="C603" i="42"/>
  <c r="B603" i="42"/>
  <c r="Q602" i="42"/>
  <c r="K602" i="42"/>
  <c r="C602" i="42"/>
  <c r="B602" i="42"/>
  <c r="Q601" i="42"/>
  <c r="K601" i="42"/>
  <c r="C601" i="42"/>
  <c r="B601" i="42"/>
  <c r="Q600" i="42"/>
  <c r="K600" i="42"/>
  <c r="C600" i="42"/>
  <c r="B600" i="42"/>
  <c r="Q599" i="42"/>
  <c r="K599" i="42"/>
  <c r="C599" i="42"/>
  <c r="B599" i="42"/>
  <c r="Q598" i="42"/>
  <c r="K598" i="42"/>
  <c r="C598" i="42"/>
  <c r="B598" i="42"/>
  <c r="Q597" i="42"/>
  <c r="K597" i="42"/>
  <c r="C597" i="42"/>
  <c r="B597" i="42"/>
  <c r="Q596" i="42"/>
  <c r="K596" i="42"/>
  <c r="C596" i="42"/>
  <c r="B596" i="42"/>
  <c r="Q595" i="42"/>
  <c r="K595" i="42"/>
  <c r="C595" i="42"/>
  <c r="B595" i="42"/>
  <c r="Q594" i="42"/>
  <c r="K594" i="42"/>
  <c r="C594" i="42"/>
  <c r="B594" i="42"/>
  <c r="Q593" i="42"/>
  <c r="K593" i="42"/>
  <c r="C593" i="42"/>
  <c r="Q592" i="42"/>
  <c r="K592" i="42"/>
  <c r="C592" i="42"/>
  <c r="B592" i="42"/>
  <c r="Q591" i="42"/>
  <c r="K591" i="42"/>
  <c r="C591" i="42"/>
  <c r="B591" i="42"/>
  <c r="Q590" i="42"/>
  <c r="K590" i="42"/>
  <c r="C590" i="42"/>
  <c r="Q589" i="42"/>
  <c r="K589" i="42"/>
  <c r="C589" i="42"/>
  <c r="B589" i="42"/>
  <c r="Q588" i="42"/>
  <c r="K588" i="42"/>
  <c r="C588" i="42"/>
  <c r="B588" i="42"/>
  <c r="Q587" i="42"/>
  <c r="K587" i="42"/>
  <c r="C587" i="42"/>
  <c r="Q586" i="42"/>
  <c r="K586" i="42"/>
  <c r="C586" i="42"/>
  <c r="B586" i="42"/>
  <c r="Q585" i="42"/>
  <c r="K585" i="42"/>
  <c r="C585" i="42"/>
  <c r="B585" i="42"/>
  <c r="Q584" i="42"/>
  <c r="K584" i="42"/>
  <c r="C584" i="42"/>
  <c r="Q583" i="42"/>
  <c r="K583" i="42"/>
  <c r="C583" i="42"/>
  <c r="B583" i="42"/>
  <c r="Q582" i="42"/>
  <c r="K582" i="42"/>
  <c r="C582" i="42"/>
  <c r="B582" i="42"/>
  <c r="Q581" i="42"/>
  <c r="K581" i="42"/>
  <c r="C581" i="42"/>
  <c r="B581" i="42"/>
  <c r="Q580" i="42"/>
  <c r="K580" i="42"/>
  <c r="C580" i="42"/>
  <c r="B580" i="42"/>
  <c r="Q579" i="42"/>
  <c r="K579" i="42"/>
  <c r="C579" i="42"/>
  <c r="B579" i="42"/>
  <c r="Q578" i="42"/>
  <c r="K578" i="42"/>
  <c r="C578" i="42"/>
  <c r="B578" i="42"/>
  <c r="Q577" i="42"/>
  <c r="K577" i="42"/>
  <c r="C577" i="42"/>
  <c r="B577" i="42"/>
  <c r="Q576" i="42"/>
  <c r="K576" i="42"/>
  <c r="C576" i="42"/>
  <c r="B576" i="42"/>
  <c r="Q575" i="42"/>
  <c r="K575" i="42"/>
  <c r="C575" i="42"/>
  <c r="B575" i="42"/>
  <c r="Q574" i="42"/>
  <c r="K574" i="42"/>
  <c r="C574" i="42"/>
  <c r="B574" i="42"/>
  <c r="Q573" i="42"/>
  <c r="K573" i="42"/>
  <c r="C573" i="42"/>
  <c r="B573" i="42"/>
  <c r="Q572" i="42"/>
  <c r="K572" i="42"/>
  <c r="C572" i="42"/>
  <c r="B572" i="42"/>
  <c r="Q571" i="42"/>
  <c r="K571" i="42"/>
  <c r="C571" i="42"/>
  <c r="B571" i="42"/>
  <c r="Q570" i="42"/>
  <c r="K570" i="42"/>
  <c r="C570" i="42"/>
  <c r="B570" i="42"/>
  <c r="Q569" i="42"/>
  <c r="K569" i="42"/>
  <c r="C569" i="42"/>
  <c r="B569" i="42"/>
  <c r="Q568" i="42"/>
  <c r="K568" i="42"/>
  <c r="C568" i="42"/>
  <c r="B568" i="42"/>
  <c r="Q567" i="42"/>
  <c r="K567" i="42"/>
  <c r="C567" i="42"/>
  <c r="B567" i="42"/>
  <c r="Q566" i="42"/>
  <c r="K566" i="42"/>
  <c r="C566" i="42"/>
  <c r="B566" i="42"/>
  <c r="Q565" i="42"/>
  <c r="K565" i="42"/>
  <c r="C565" i="42"/>
  <c r="B565" i="42"/>
  <c r="Q564" i="42"/>
  <c r="K564" i="42"/>
  <c r="C564" i="42"/>
  <c r="B564" i="42"/>
  <c r="Q563" i="42"/>
  <c r="K563" i="42"/>
  <c r="C563" i="42"/>
  <c r="B563" i="42"/>
  <c r="Q562" i="42"/>
  <c r="K562" i="42"/>
  <c r="C562" i="42"/>
  <c r="B562" i="42"/>
  <c r="Q561" i="42"/>
  <c r="K561" i="42"/>
  <c r="C561" i="42"/>
  <c r="B561" i="42"/>
  <c r="Q560" i="42"/>
  <c r="K560" i="42"/>
  <c r="C560" i="42"/>
  <c r="B560" i="42"/>
  <c r="Q559" i="42"/>
  <c r="K559" i="42"/>
  <c r="C559" i="42"/>
  <c r="B559" i="42"/>
  <c r="Q558" i="42"/>
  <c r="K558" i="42"/>
  <c r="C558" i="42"/>
  <c r="B558" i="42"/>
  <c r="Q557" i="42"/>
  <c r="K557" i="42"/>
  <c r="C557" i="42"/>
  <c r="B557" i="42"/>
  <c r="Q556" i="42"/>
  <c r="K556" i="42"/>
  <c r="C556" i="42"/>
  <c r="B556" i="42"/>
  <c r="Q555" i="42"/>
  <c r="K555" i="42"/>
  <c r="C555" i="42"/>
  <c r="B555" i="42"/>
  <c r="Q554" i="42"/>
  <c r="K554" i="42"/>
  <c r="C554" i="42"/>
  <c r="B554" i="42"/>
  <c r="Q553" i="42"/>
  <c r="K553" i="42"/>
  <c r="C553" i="42"/>
  <c r="B553" i="42"/>
  <c r="Q552" i="42"/>
  <c r="K552" i="42"/>
  <c r="C552" i="42"/>
  <c r="B552" i="42"/>
  <c r="Q551" i="42"/>
  <c r="K551" i="42"/>
  <c r="C551" i="42"/>
  <c r="B551" i="42"/>
  <c r="Q550" i="42"/>
  <c r="K550" i="42"/>
  <c r="C550" i="42"/>
  <c r="B550" i="42"/>
  <c r="Q549" i="42"/>
  <c r="K549" i="42"/>
  <c r="C549" i="42"/>
  <c r="B549" i="42"/>
  <c r="Q548" i="42"/>
  <c r="K548" i="42"/>
  <c r="C548" i="42"/>
  <c r="B548" i="42"/>
  <c r="Q547" i="42"/>
  <c r="K547" i="42"/>
  <c r="C547" i="42"/>
  <c r="B547" i="42"/>
  <c r="Q546" i="42"/>
  <c r="K546" i="42"/>
  <c r="C546" i="42"/>
  <c r="B546" i="42"/>
  <c r="Q545" i="42"/>
  <c r="K545" i="42"/>
  <c r="C545" i="42"/>
  <c r="B545" i="42"/>
  <c r="Q544" i="42"/>
  <c r="K544" i="42"/>
  <c r="C544" i="42"/>
  <c r="B544" i="42"/>
  <c r="Q543" i="42"/>
  <c r="K543" i="42"/>
  <c r="C543" i="42"/>
  <c r="B543" i="42"/>
  <c r="Q542" i="42"/>
  <c r="K542" i="42"/>
  <c r="C542" i="42"/>
  <c r="B542" i="42"/>
  <c r="Q541" i="42"/>
  <c r="K541" i="42"/>
  <c r="C541" i="42"/>
  <c r="B541" i="42"/>
  <c r="Q540" i="42"/>
  <c r="K540" i="42"/>
  <c r="C540" i="42"/>
  <c r="B540" i="42"/>
  <c r="Q539" i="42"/>
  <c r="K539" i="42"/>
  <c r="C539" i="42"/>
  <c r="B539" i="42"/>
  <c r="Q538" i="42"/>
  <c r="K538" i="42"/>
  <c r="C538" i="42"/>
  <c r="B538" i="42"/>
  <c r="Q537" i="42"/>
  <c r="K537" i="42"/>
  <c r="C537" i="42"/>
  <c r="B537" i="42"/>
  <c r="Q536" i="42"/>
  <c r="K536" i="42"/>
  <c r="C536" i="42"/>
  <c r="B536" i="42"/>
  <c r="Q535" i="42"/>
  <c r="K535" i="42"/>
  <c r="C535" i="42"/>
  <c r="B535" i="42"/>
  <c r="Q534" i="42"/>
  <c r="K534" i="42"/>
  <c r="C534" i="42"/>
  <c r="B534" i="42"/>
  <c r="Q533" i="42"/>
  <c r="K533" i="42"/>
  <c r="C533" i="42"/>
  <c r="B533" i="42"/>
  <c r="Q532" i="42"/>
  <c r="K532" i="42"/>
  <c r="C532" i="42"/>
  <c r="B532" i="42"/>
  <c r="Q531" i="42"/>
  <c r="K531" i="42"/>
  <c r="C531" i="42"/>
  <c r="B531" i="42"/>
  <c r="Q530" i="42"/>
  <c r="K530" i="42"/>
  <c r="C530" i="42"/>
  <c r="B530" i="42"/>
  <c r="Q529" i="42"/>
  <c r="K529" i="42"/>
  <c r="C529" i="42"/>
  <c r="B529" i="42"/>
  <c r="Q528" i="42"/>
  <c r="K528" i="42"/>
  <c r="C528" i="42"/>
  <c r="B528" i="42"/>
  <c r="Q527" i="42"/>
  <c r="K527" i="42"/>
  <c r="C527" i="42"/>
  <c r="B527" i="42"/>
  <c r="Q526" i="42"/>
  <c r="K526" i="42"/>
  <c r="C526" i="42"/>
  <c r="B526" i="42"/>
  <c r="Q525" i="42"/>
  <c r="K525" i="42"/>
  <c r="C525" i="42"/>
  <c r="B525" i="42"/>
  <c r="Q524" i="42"/>
  <c r="K524" i="42"/>
  <c r="C524" i="42"/>
  <c r="B524" i="42"/>
  <c r="Q523" i="42"/>
  <c r="K523" i="42"/>
  <c r="C523" i="42"/>
  <c r="B523" i="42"/>
  <c r="Q522" i="42"/>
  <c r="K522" i="42"/>
  <c r="C522" i="42"/>
  <c r="B522" i="42"/>
  <c r="Q521" i="42"/>
  <c r="K521" i="42"/>
  <c r="C521" i="42"/>
  <c r="B521" i="42"/>
  <c r="Q520" i="42"/>
  <c r="K520" i="42"/>
  <c r="C520" i="42"/>
  <c r="B520" i="42"/>
  <c r="Q519" i="42"/>
  <c r="K519" i="42"/>
  <c r="C519" i="42"/>
  <c r="B519" i="42"/>
  <c r="Q518" i="42"/>
  <c r="K518" i="42"/>
  <c r="C518" i="42"/>
  <c r="B518" i="42"/>
  <c r="Q517" i="42"/>
  <c r="K517" i="42"/>
  <c r="C517" i="42"/>
  <c r="B517" i="42"/>
  <c r="Q516" i="42"/>
  <c r="K516" i="42"/>
  <c r="C516" i="42"/>
  <c r="B516" i="42"/>
  <c r="Q515" i="42"/>
  <c r="K515" i="42"/>
  <c r="C515" i="42"/>
  <c r="B515" i="42"/>
  <c r="Q514" i="42"/>
  <c r="K514" i="42"/>
  <c r="C514" i="42"/>
  <c r="B514" i="42"/>
  <c r="Q513" i="42"/>
  <c r="K513" i="42"/>
  <c r="C513" i="42"/>
  <c r="B513" i="42"/>
  <c r="Q512" i="42"/>
  <c r="K512" i="42"/>
  <c r="C512" i="42"/>
  <c r="B512" i="42"/>
  <c r="Q511" i="42"/>
  <c r="K511" i="42"/>
  <c r="C511" i="42"/>
  <c r="B511" i="42"/>
  <c r="Q510" i="42"/>
  <c r="K510" i="42"/>
  <c r="C510" i="42"/>
  <c r="B510" i="42"/>
  <c r="Q509" i="42"/>
  <c r="K509" i="42"/>
  <c r="C509" i="42"/>
  <c r="B509" i="42"/>
  <c r="Q508" i="42"/>
  <c r="K508" i="42"/>
  <c r="C508" i="42"/>
  <c r="B508" i="42"/>
  <c r="Q507" i="42"/>
  <c r="K507" i="42"/>
  <c r="C507" i="42"/>
  <c r="B507" i="42"/>
  <c r="Q506" i="42"/>
  <c r="K506" i="42"/>
  <c r="C506" i="42"/>
  <c r="B506" i="42"/>
  <c r="Q505" i="42"/>
  <c r="K505" i="42"/>
  <c r="C505" i="42"/>
  <c r="B505" i="42"/>
  <c r="Q504" i="42"/>
  <c r="K504" i="42"/>
  <c r="C504" i="42"/>
  <c r="B504" i="42"/>
  <c r="Q503" i="42"/>
  <c r="K503" i="42"/>
  <c r="C503" i="42"/>
  <c r="B503" i="42"/>
  <c r="Q502" i="42"/>
  <c r="K502" i="42"/>
  <c r="C502" i="42"/>
  <c r="B502" i="42"/>
  <c r="Q501" i="42"/>
  <c r="K501" i="42"/>
  <c r="C501" i="42"/>
  <c r="B501" i="42"/>
  <c r="Q500" i="42"/>
  <c r="K500" i="42"/>
  <c r="C500" i="42"/>
  <c r="B500" i="42"/>
  <c r="Q499" i="42"/>
  <c r="K499" i="42"/>
  <c r="C499" i="42"/>
  <c r="B499" i="42"/>
  <c r="Q498" i="42"/>
  <c r="K498" i="42"/>
  <c r="C498" i="42"/>
  <c r="B498" i="42"/>
  <c r="Q497" i="42"/>
  <c r="K497" i="42"/>
  <c r="C497" i="42"/>
  <c r="B497" i="42"/>
  <c r="Q496" i="42"/>
  <c r="K496" i="42"/>
  <c r="C496" i="42"/>
  <c r="B496" i="42"/>
  <c r="Q495" i="42"/>
  <c r="K495" i="42"/>
  <c r="C495" i="42"/>
  <c r="B495" i="42"/>
  <c r="Q494" i="42"/>
  <c r="K494" i="42"/>
  <c r="C494" i="42"/>
  <c r="B494" i="42"/>
  <c r="Q493" i="42"/>
  <c r="K493" i="42"/>
  <c r="C493" i="42"/>
  <c r="B493" i="42"/>
  <c r="Q492" i="42"/>
  <c r="K492" i="42"/>
  <c r="C492" i="42"/>
  <c r="B492" i="42"/>
  <c r="Q491" i="42"/>
  <c r="K491" i="42"/>
  <c r="C491" i="42"/>
  <c r="B491" i="42"/>
  <c r="Q490" i="42"/>
  <c r="K490" i="42"/>
  <c r="C490" i="42"/>
  <c r="B490" i="42"/>
  <c r="Q489" i="42"/>
  <c r="K489" i="42"/>
  <c r="C489" i="42"/>
  <c r="B489" i="42"/>
  <c r="Q488" i="42"/>
  <c r="K488" i="42"/>
  <c r="C488" i="42"/>
  <c r="B488" i="42"/>
  <c r="Q487" i="42"/>
  <c r="K487" i="42"/>
  <c r="C487" i="42"/>
  <c r="B487" i="42"/>
  <c r="Q486" i="42"/>
  <c r="K486" i="42"/>
  <c r="C486" i="42"/>
  <c r="B486" i="42"/>
  <c r="Q485" i="42"/>
  <c r="K485" i="42"/>
  <c r="C485" i="42"/>
  <c r="B485" i="42"/>
  <c r="Q484" i="42"/>
  <c r="K484" i="42"/>
  <c r="C484" i="42"/>
  <c r="B484" i="42"/>
  <c r="Q483" i="42"/>
  <c r="K483" i="42"/>
  <c r="C483" i="42"/>
  <c r="B483" i="42"/>
  <c r="Q482" i="42"/>
  <c r="K482" i="42"/>
  <c r="C482" i="42"/>
  <c r="B482" i="42"/>
  <c r="Q481" i="42"/>
  <c r="K481" i="42"/>
  <c r="C481" i="42"/>
  <c r="B481" i="42"/>
  <c r="Q480" i="42"/>
  <c r="K480" i="42"/>
  <c r="C480" i="42"/>
  <c r="B480" i="42"/>
  <c r="Q479" i="42"/>
  <c r="K479" i="42"/>
  <c r="C479" i="42"/>
  <c r="B479" i="42"/>
  <c r="Q478" i="42"/>
  <c r="K478" i="42"/>
  <c r="C478" i="42"/>
  <c r="B478" i="42"/>
  <c r="Q477" i="42"/>
  <c r="K477" i="42"/>
  <c r="C477" i="42"/>
  <c r="B477" i="42"/>
  <c r="Q476" i="42"/>
  <c r="K476" i="42"/>
  <c r="C476" i="42"/>
  <c r="Q475" i="42"/>
  <c r="K475" i="42"/>
  <c r="C475" i="42"/>
  <c r="B475" i="42"/>
  <c r="Q474" i="42"/>
  <c r="K474" i="42"/>
  <c r="C474" i="42"/>
  <c r="B474" i="42"/>
  <c r="Q473" i="42"/>
  <c r="K473" i="42"/>
  <c r="C473" i="42"/>
  <c r="Q472" i="42"/>
  <c r="K472" i="42"/>
  <c r="C472" i="42"/>
  <c r="B472" i="42"/>
  <c r="Q471" i="42"/>
  <c r="K471" i="42"/>
  <c r="C471" i="42"/>
  <c r="B471" i="42"/>
  <c r="Q470" i="42"/>
  <c r="K470" i="42"/>
  <c r="C470" i="42"/>
  <c r="Q469" i="42"/>
  <c r="K469" i="42"/>
  <c r="C469" i="42"/>
  <c r="B469" i="42"/>
  <c r="Q468" i="42"/>
  <c r="K468" i="42"/>
  <c r="C468" i="42"/>
  <c r="B468" i="42"/>
  <c r="Q467" i="42"/>
  <c r="K467" i="42"/>
  <c r="C467" i="42"/>
  <c r="Q466" i="42"/>
  <c r="K466" i="42"/>
  <c r="C466" i="42"/>
  <c r="B466" i="42"/>
  <c r="Q465" i="42"/>
  <c r="K465" i="42"/>
  <c r="C465" i="42"/>
  <c r="B465" i="42"/>
  <c r="Q464" i="42"/>
  <c r="K464" i="42"/>
  <c r="C464" i="42"/>
  <c r="Q463" i="42"/>
  <c r="K463" i="42"/>
  <c r="C463" i="42"/>
  <c r="B463" i="42"/>
  <c r="Q462" i="42"/>
  <c r="K462" i="42"/>
  <c r="C462" i="42"/>
  <c r="B462" i="42"/>
  <c r="Q461" i="42"/>
  <c r="K461" i="42"/>
  <c r="C461" i="42"/>
  <c r="Q460" i="42"/>
  <c r="K460" i="42"/>
  <c r="C460" i="42"/>
  <c r="B460" i="42"/>
  <c r="Q459" i="42"/>
  <c r="K459" i="42"/>
  <c r="C459" i="42"/>
  <c r="B459" i="42"/>
  <c r="Q458" i="42"/>
  <c r="K458" i="42"/>
  <c r="C458" i="42"/>
  <c r="Q457" i="42"/>
  <c r="K457" i="42"/>
  <c r="C457" i="42"/>
  <c r="B457" i="42"/>
  <c r="Q456" i="42"/>
  <c r="K456" i="42"/>
  <c r="C456" i="42"/>
  <c r="B456" i="42"/>
  <c r="Q455" i="42"/>
  <c r="K455" i="42"/>
  <c r="C455" i="42"/>
  <c r="Q454" i="42"/>
  <c r="K454" i="42"/>
  <c r="C454" i="42"/>
  <c r="B454" i="42"/>
  <c r="Q453" i="42"/>
  <c r="K453" i="42"/>
  <c r="C453" i="42"/>
  <c r="B453" i="42"/>
  <c r="Q452" i="42"/>
  <c r="K452" i="42"/>
  <c r="C452" i="42"/>
  <c r="Q451" i="42"/>
  <c r="K451" i="42"/>
  <c r="C451" i="42"/>
  <c r="B451" i="42"/>
  <c r="Q450" i="42"/>
  <c r="K450" i="42"/>
  <c r="C450" i="42"/>
  <c r="B450" i="42"/>
  <c r="Q449" i="42"/>
  <c r="K449" i="42"/>
  <c r="C449" i="42"/>
  <c r="Q448" i="42"/>
  <c r="K448" i="42"/>
  <c r="C448" i="42"/>
  <c r="B448" i="42"/>
  <c r="Q447" i="42"/>
  <c r="K447" i="42"/>
  <c r="C447" i="42"/>
  <c r="B447" i="42"/>
  <c r="Q446" i="42"/>
  <c r="K446" i="42"/>
  <c r="C446" i="42"/>
  <c r="Q445" i="42"/>
  <c r="K445" i="42"/>
  <c r="C445" i="42"/>
  <c r="B445" i="42"/>
  <c r="Q444" i="42"/>
  <c r="K444" i="42"/>
  <c r="C444" i="42"/>
  <c r="B444" i="42"/>
  <c r="Q443" i="42"/>
  <c r="K443" i="42"/>
  <c r="C443" i="42"/>
  <c r="Q442" i="42"/>
  <c r="K442" i="42"/>
  <c r="C442" i="42"/>
  <c r="B442" i="42"/>
  <c r="Q441" i="42"/>
  <c r="K441" i="42"/>
  <c r="C441" i="42"/>
  <c r="B441" i="42"/>
  <c r="Q440" i="42"/>
  <c r="K440" i="42"/>
  <c r="C440" i="42"/>
  <c r="Q439" i="42"/>
  <c r="K439" i="42"/>
  <c r="C439" i="42"/>
  <c r="B439" i="42"/>
  <c r="Q438" i="42"/>
  <c r="K438" i="42"/>
  <c r="C438" i="42"/>
  <c r="B438" i="42"/>
  <c r="Q437" i="42"/>
  <c r="K437" i="42"/>
  <c r="C437" i="42"/>
  <c r="Q436" i="42"/>
  <c r="K436" i="42"/>
  <c r="C436" i="42"/>
  <c r="B436" i="42"/>
  <c r="Q435" i="42"/>
  <c r="K435" i="42"/>
  <c r="C435" i="42"/>
  <c r="B435" i="42"/>
  <c r="Q434" i="42"/>
  <c r="K434" i="42"/>
  <c r="C434" i="42"/>
  <c r="Q433" i="42"/>
  <c r="K433" i="42"/>
  <c r="C433" i="42"/>
  <c r="B433" i="42"/>
  <c r="Q432" i="42"/>
  <c r="K432" i="42"/>
  <c r="C432" i="42"/>
  <c r="B432" i="42"/>
  <c r="Q431" i="42"/>
  <c r="K431" i="42"/>
  <c r="C431" i="42"/>
  <c r="Q430" i="42"/>
  <c r="K430" i="42"/>
  <c r="C430" i="42"/>
  <c r="B430" i="42"/>
  <c r="Q429" i="42"/>
  <c r="K429" i="42"/>
  <c r="C429" i="42"/>
  <c r="B429" i="42"/>
  <c r="Q428" i="42"/>
  <c r="K428" i="42"/>
  <c r="C428" i="42"/>
  <c r="Q427" i="42"/>
  <c r="K427" i="42"/>
  <c r="C427" i="42"/>
  <c r="B427" i="42"/>
  <c r="Q426" i="42"/>
  <c r="K426" i="42"/>
  <c r="C426" i="42"/>
  <c r="B426" i="42"/>
  <c r="Q425" i="42"/>
  <c r="K425" i="42"/>
  <c r="C425" i="42"/>
  <c r="Q424" i="42"/>
  <c r="K424" i="42"/>
  <c r="C424" i="42"/>
  <c r="B424" i="42"/>
  <c r="Q423" i="42"/>
  <c r="K423" i="42"/>
  <c r="C423" i="42"/>
  <c r="B423" i="42"/>
  <c r="Q422" i="42"/>
  <c r="K422" i="42"/>
  <c r="C422" i="42"/>
  <c r="Q421" i="42"/>
  <c r="K421" i="42"/>
  <c r="C421" i="42"/>
  <c r="B421" i="42"/>
  <c r="Q420" i="42"/>
  <c r="K420" i="42"/>
  <c r="C420" i="42"/>
  <c r="B420" i="42"/>
  <c r="Q419" i="42"/>
  <c r="K419" i="42"/>
  <c r="C419" i="42"/>
  <c r="B419" i="42"/>
  <c r="Q418" i="42"/>
  <c r="K418" i="42"/>
  <c r="C418" i="42"/>
  <c r="B418" i="42"/>
  <c r="Q417" i="42"/>
  <c r="K417" i="42"/>
  <c r="C417" i="42"/>
  <c r="B417" i="42"/>
  <c r="Q416" i="42"/>
  <c r="K416" i="42"/>
  <c r="C416" i="42"/>
  <c r="B416" i="42"/>
  <c r="Q415" i="42"/>
  <c r="K415" i="42"/>
  <c r="C415" i="42"/>
  <c r="B415" i="42"/>
  <c r="Q414" i="42"/>
  <c r="K414" i="42"/>
  <c r="C414" i="42"/>
  <c r="B414" i="42"/>
  <c r="Q413" i="42"/>
  <c r="K413" i="42"/>
  <c r="C413" i="42"/>
  <c r="B413" i="42"/>
  <c r="Q412" i="42"/>
  <c r="K412" i="42"/>
  <c r="C412" i="42"/>
  <c r="B412" i="42"/>
  <c r="Q411" i="42"/>
  <c r="K411" i="42"/>
  <c r="C411" i="42"/>
  <c r="B411" i="42"/>
  <c r="Q410" i="42"/>
  <c r="K410" i="42"/>
  <c r="C410" i="42"/>
  <c r="B410" i="42"/>
  <c r="Q409" i="42"/>
  <c r="K409" i="42"/>
  <c r="C409" i="42"/>
  <c r="B409" i="42"/>
  <c r="Q408" i="42"/>
  <c r="K408" i="42"/>
  <c r="C408" i="42"/>
  <c r="B408" i="42"/>
  <c r="Q407" i="42"/>
  <c r="K407" i="42"/>
  <c r="C407" i="42"/>
  <c r="B407" i="42"/>
  <c r="Q406" i="42"/>
  <c r="K406" i="42"/>
  <c r="C406" i="42"/>
  <c r="B406" i="42"/>
  <c r="Q405" i="42"/>
  <c r="K405" i="42"/>
  <c r="C405" i="42"/>
  <c r="B405" i="42"/>
  <c r="Q404" i="42"/>
  <c r="K404" i="42"/>
  <c r="C404" i="42"/>
  <c r="B404" i="42"/>
  <c r="Q403" i="42"/>
  <c r="K403" i="42"/>
  <c r="C403" i="42"/>
  <c r="B403" i="42"/>
  <c r="Q402" i="42"/>
  <c r="K402" i="42"/>
  <c r="C402" i="42"/>
  <c r="B402" i="42"/>
  <c r="Q401" i="42"/>
  <c r="K401" i="42"/>
  <c r="C401" i="42"/>
  <c r="B401" i="42"/>
  <c r="Q400" i="42"/>
  <c r="K400" i="42"/>
  <c r="C400" i="42"/>
  <c r="B400" i="42"/>
  <c r="Q399" i="42"/>
  <c r="K399" i="42"/>
  <c r="C399" i="42"/>
  <c r="B399" i="42"/>
  <c r="Q398" i="42"/>
  <c r="K398" i="42"/>
  <c r="C398" i="42"/>
  <c r="B398" i="42"/>
  <c r="Q397" i="42"/>
  <c r="K397" i="42"/>
  <c r="C397" i="42"/>
  <c r="B397" i="42"/>
  <c r="Q396" i="42"/>
  <c r="K396" i="42"/>
  <c r="C396" i="42"/>
  <c r="B396" i="42"/>
  <c r="Q395" i="42"/>
  <c r="K395" i="42"/>
  <c r="C395" i="42"/>
  <c r="B395" i="42"/>
  <c r="Q394" i="42"/>
  <c r="K394" i="42"/>
  <c r="C394" i="42"/>
  <c r="B394" i="42"/>
  <c r="Q393" i="42"/>
  <c r="K393" i="42"/>
  <c r="C393" i="42"/>
  <c r="B393" i="42"/>
  <c r="Q392" i="42"/>
  <c r="K392" i="42"/>
  <c r="C392" i="42"/>
  <c r="B392" i="42"/>
  <c r="Q391" i="42"/>
  <c r="K391" i="42"/>
  <c r="C391" i="42"/>
  <c r="Q390" i="42"/>
  <c r="K390" i="42"/>
  <c r="C390" i="42"/>
  <c r="B390" i="42"/>
  <c r="Q389" i="42"/>
  <c r="K389" i="42"/>
  <c r="C389" i="42"/>
  <c r="B389" i="42"/>
  <c r="Q388" i="42"/>
  <c r="K388" i="42"/>
  <c r="C388" i="42"/>
  <c r="Q387" i="42"/>
  <c r="K387" i="42"/>
  <c r="C387" i="42"/>
  <c r="B387" i="42"/>
  <c r="Q386" i="42"/>
  <c r="K386" i="42"/>
  <c r="C386" i="42"/>
  <c r="B386" i="42"/>
  <c r="Q385" i="42"/>
  <c r="K385" i="42"/>
  <c r="C385" i="42"/>
  <c r="Q384" i="42"/>
  <c r="K384" i="42"/>
  <c r="C384" i="42"/>
  <c r="B384" i="42"/>
  <c r="Q383" i="42"/>
  <c r="K383" i="42"/>
  <c r="C383" i="42"/>
  <c r="B383" i="42"/>
  <c r="Q382" i="42"/>
  <c r="K382" i="42"/>
  <c r="C382" i="42"/>
  <c r="Q381" i="42"/>
  <c r="K381" i="42"/>
  <c r="C381" i="42"/>
  <c r="B381" i="42"/>
  <c r="Q380" i="42"/>
  <c r="K380" i="42"/>
  <c r="C380" i="42"/>
  <c r="B380" i="42"/>
  <c r="Q379" i="42"/>
  <c r="K379" i="42"/>
  <c r="C379" i="42"/>
  <c r="Q378" i="42"/>
  <c r="K378" i="42"/>
  <c r="C378" i="42"/>
  <c r="B378" i="42"/>
  <c r="Q377" i="42"/>
  <c r="K377" i="42"/>
  <c r="C377" i="42"/>
  <c r="B377" i="42"/>
  <c r="Q376" i="42"/>
  <c r="K376" i="42"/>
  <c r="C376" i="42"/>
  <c r="Q375" i="42"/>
  <c r="K375" i="42"/>
  <c r="C375" i="42"/>
  <c r="B375" i="42"/>
  <c r="Q374" i="42"/>
  <c r="K374" i="42"/>
  <c r="C374" i="42"/>
  <c r="B374" i="42"/>
  <c r="Q373" i="42"/>
  <c r="K373" i="42"/>
  <c r="C373" i="42"/>
  <c r="Q372" i="42"/>
  <c r="K372" i="42"/>
  <c r="C372" i="42"/>
  <c r="B372" i="42"/>
  <c r="Q371" i="42"/>
  <c r="K371" i="42"/>
  <c r="C371" i="42"/>
  <c r="B371" i="42"/>
  <c r="Q370" i="42"/>
  <c r="K370" i="42"/>
  <c r="C370" i="42"/>
  <c r="Q369" i="42"/>
  <c r="K369" i="42"/>
  <c r="C369" i="42"/>
  <c r="B369" i="42"/>
  <c r="Q368" i="42"/>
  <c r="K368" i="42"/>
  <c r="C368" i="42"/>
  <c r="B368" i="42"/>
  <c r="Q367" i="42"/>
  <c r="K367" i="42"/>
  <c r="C367" i="42"/>
  <c r="Q366" i="42"/>
  <c r="K366" i="42"/>
  <c r="C366" i="42"/>
  <c r="B366" i="42"/>
  <c r="Q365" i="42"/>
  <c r="K365" i="42"/>
  <c r="C365" i="42"/>
  <c r="B365" i="42"/>
  <c r="Q364" i="42"/>
  <c r="K364" i="42"/>
  <c r="C364" i="42"/>
  <c r="Q363" i="42"/>
  <c r="K363" i="42"/>
  <c r="C363" i="42"/>
  <c r="B363" i="42"/>
  <c r="Q362" i="42"/>
  <c r="K362" i="42"/>
  <c r="C362" i="42"/>
  <c r="B362" i="42"/>
  <c r="Q361" i="42"/>
  <c r="K361" i="42"/>
  <c r="C361" i="42"/>
  <c r="Q360" i="42"/>
  <c r="K360" i="42"/>
  <c r="C360" i="42"/>
  <c r="B360" i="42"/>
  <c r="Q359" i="42"/>
  <c r="K359" i="42"/>
  <c r="C359" i="42"/>
  <c r="B359" i="42"/>
  <c r="Q358" i="42"/>
  <c r="K358" i="42"/>
  <c r="C358" i="42"/>
  <c r="Q357" i="42"/>
  <c r="K357" i="42"/>
  <c r="C357" i="42"/>
  <c r="B357" i="42"/>
  <c r="Q356" i="42"/>
  <c r="K356" i="42"/>
  <c r="C356" i="42"/>
  <c r="B356" i="42"/>
  <c r="Q355" i="42"/>
  <c r="K355" i="42"/>
  <c r="C355" i="42"/>
  <c r="Q354" i="42"/>
  <c r="K354" i="42"/>
  <c r="C354" i="42"/>
  <c r="B354" i="42"/>
  <c r="Q353" i="42"/>
  <c r="K353" i="42"/>
  <c r="C353" i="42"/>
  <c r="B353" i="42"/>
  <c r="Q352" i="42"/>
  <c r="K352" i="42"/>
  <c r="C352" i="42"/>
  <c r="Q351" i="42"/>
  <c r="K351" i="42"/>
  <c r="C351" i="42"/>
  <c r="B351" i="42"/>
  <c r="Q350" i="42"/>
  <c r="K350" i="42"/>
  <c r="C350" i="42"/>
  <c r="B350" i="42"/>
  <c r="Q349" i="42"/>
  <c r="K349" i="42"/>
  <c r="C349" i="42"/>
  <c r="Q348" i="42"/>
  <c r="K348" i="42"/>
  <c r="C348" i="42"/>
  <c r="B348" i="42"/>
  <c r="Q347" i="42"/>
  <c r="K347" i="42"/>
  <c r="C347" i="42"/>
  <c r="B347" i="42"/>
  <c r="Q346" i="42"/>
  <c r="K346" i="42"/>
  <c r="C346" i="42"/>
  <c r="Q345" i="42"/>
  <c r="K345" i="42"/>
  <c r="C345" i="42"/>
  <c r="B345" i="42"/>
  <c r="Q344" i="42"/>
  <c r="K344" i="42"/>
  <c r="C344" i="42"/>
  <c r="B344" i="42"/>
  <c r="Q343" i="42"/>
  <c r="K343" i="42"/>
  <c r="C343" i="42"/>
  <c r="Q342" i="42"/>
  <c r="K342" i="42"/>
  <c r="C342" i="42"/>
  <c r="B342" i="42"/>
  <c r="Q341" i="42"/>
  <c r="K341" i="42"/>
  <c r="C341" i="42"/>
  <c r="B341" i="42"/>
  <c r="Q340" i="42"/>
  <c r="K340" i="42"/>
  <c r="C340" i="42"/>
  <c r="Q339" i="42"/>
  <c r="K339" i="42"/>
  <c r="C339" i="42"/>
  <c r="B339" i="42"/>
  <c r="Q338" i="42"/>
  <c r="K338" i="42"/>
  <c r="C338" i="42"/>
  <c r="B338" i="42"/>
  <c r="Q337" i="42"/>
  <c r="K337" i="42"/>
  <c r="C337" i="42"/>
  <c r="Q336" i="42"/>
  <c r="K336" i="42"/>
  <c r="C336" i="42"/>
  <c r="B336" i="42"/>
  <c r="Q335" i="42"/>
  <c r="K335" i="42"/>
  <c r="C335" i="42"/>
  <c r="B335" i="42"/>
  <c r="Q334" i="42"/>
  <c r="K334" i="42"/>
  <c r="C334" i="42"/>
  <c r="B334" i="42"/>
  <c r="Q333" i="42"/>
  <c r="K333" i="42"/>
  <c r="C333" i="42"/>
  <c r="B333" i="42"/>
  <c r="Q332" i="42"/>
  <c r="K332" i="42"/>
  <c r="C332" i="42"/>
  <c r="B332" i="42"/>
  <c r="Q331" i="42"/>
  <c r="K331" i="42"/>
  <c r="C331" i="42"/>
  <c r="B331" i="42"/>
  <c r="Q330" i="42"/>
  <c r="K330" i="42"/>
  <c r="C330" i="42"/>
  <c r="B330" i="42"/>
  <c r="Q329" i="42"/>
  <c r="K329" i="42"/>
  <c r="C329" i="42"/>
  <c r="B329" i="42"/>
  <c r="Q328" i="42"/>
  <c r="K328" i="42"/>
  <c r="C328" i="42"/>
  <c r="B328" i="42"/>
  <c r="Q327" i="42"/>
  <c r="K327" i="42"/>
  <c r="C327" i="42"/>
  <c r="B327" i="42"/>
  <c r="Q326" i="42"/>
  <c r="K326" i="42"/>
  <c r="C326" i="42"/>
  <c r="B326" i="42"/>
  <c r="Q325" i="42"/>
  <c r="K325" i="42"/>
  <c r="C325" i="42"/>
  <c r="B325" i="42"/>
  <c r="Q324" i="42"/>
  <c r="K324" i="42"/>
  <c r="C324" i="42"/>
  <c r="B324" i="42"/>
  <c r="Q323" i="42"/>
  <c r="K323" i="42"/>
  <c r="C323" i="42"/>
  <c r="B323" i="42"/>
  <c r="Q322" i="42"/>
  <c r="K322" i="42"/>
  <c r="C322" i="42"/>
  <c r="B322" i="42"/>
  <c r="Q321" i="42"/>
  <c r="K321" i="42"/>
  <c r="C321" i="42"/>
  <c r="B321" i="42"/>
  <c r="Q320" i="42"/>
  <c r="K320" i="42"/>
  <c r="C320" i="42"/>
  <c r="B320" i="42"/>
  <c r="Q319" i="42"/>
  <c r="K319" i="42"/>
  <c r="C319" i="42"/>
  <c r="B319" i="42"/>
  <c r="Q318" i="42"/>
  <c r="K318" i="42"/>
  <c r="C318" i="42"/>
  <c r="B318" i="42"/>
  <c r="Q317" i="42"/>
  <c r="K317" i="42"/>
  <c r="C317" i="42"/>
  <c r="B317" i="42"/>
  <c r="Q316" i="42"/>
  <c r="K316" i="42"/>
  <c r="C316" i="42"/>
  <c r="B316" i="42"/>
  <c r="Q315" i="42"/>
  <c r="K315" i="42"/>
  <c r="C315" i="42"/>
  <c r="B315" i="42"/>
  <c r="Q314" i="42"/>
  <c r="K314" i="42"/>
  <c r="C314" i="42"/>
  <c r="B314" i="42"/>
  <c r="Q313" i="42"/>
  <c r="K313" i="42"/>
  <c r="C313" i="42"/>
  <c r="B313" i="42"/>
  <c r="Q312" i="42"/>
  <c r="K312" i="42"/>
  <c r="C312" i="42"/>
  <c r="B312" i="42"/>
  <c r="Q311" i="42"/>
  <c r="K311" i="42"/>
  <c r="C311" i="42"/>
  <c r="B311" i="42"/>
  <c r="Q310" i="42"/>
  <c r="K310" i="42"/>
  <c r="C310" i="42"/>
  <c r="B310" i="42"/>
  <c r="Q309" i="42"/>
  <c r="K309" i="42"/>
  <c r="C309" i="42"/>
  <c r="B309" i="42"/>
  <c r="Q308" i="42"/>
  <c r="K308" i="42"/>
  <c r="C308" i="42"/>
  <c r="B308" i="42"/>
  <c r="Q307" i="42"/>
  <c r="K307" i="42"/>
  <c r="C307" i="42"/>
  <c r="B307" i="42"/>
  <c r="Q306" i="42"/>
  <c r="K306" i="42"/>
  <c r="C306" i="42"/>
  <c r="B306" i="42"/>
  <c r="Q305" i="42"/>
  <c r="K305" i="42"/>
  <c r="C305" i="42"/>
  <c r="B305" i="42"/>
  <c r="Q304" i="42"/>
  <c r="K304" i="42"/>
  <c r="C304" i="42"/>
  <c r="B304" i="42"/>
  <c r="Q303" i="42"/>
  <c r="K303" i="42"/>
  <c r="C303" i="42"/>
  <c r="B303" i="42"/>
  <c r="Q302" i="42"/>
  <c r="K302" i="42"/>
  <c r="C302" i="42"/>
  <c r="B302" i="42"/>
  <c r="Q301" i="42"/>
  <c r="K301" i="42"/>
  <c r="C301" i="42"/>
  <c r="B301" i="42"/>
  <c r="Q300" i="42"/>
  <c r="K300" i="42"/>
  <c r="C300" i="42"/>
  <c r="B300" i="42"/>
  <c r="Q299" i="42"/>
  <c r="K299" i="42"/>
  <c r="C299" i="42"/>
  <c r="B299" i="42"/>
  <c r="Q298" i="42"/>
  <c r="K298" i="42"/>
  <c r="C298" i="42"/>
  <c r="B298" i="42"/>
  <c r="Q297" i="42"/>
  <c r="K297" i="42"/>
  <c r="C297" i="42"/>
  <c r="B297" i="42"/>
  <c r="Q296" i="42"/>
  <c r="K296" i="42"/>
  <c r="C296" i="42"/>
  <c r="B296" i="42"/>
  <c r="Q295" i="42"/>
  <c r="K295" i="42"/>
  <c r="C295" i="42"/>
  <c r="B295" i="42"/>
  <c r="Q294" i="42"/>
  <c r="K294" i="42"/>
  <c r="C294" i="42"/>
  <c r="B294" i="42"/>
  <c r="Q293" i="42"/>
  <c r="K293" i="42"/>
  <c r="C293" i="42"/>
  <c r="B293" i="42"/>
  <c r="Q292" i="42"/>
  <c r="K292" i="42"/>
  <c r="C292" i="42"/>
  <c r="B292" i="42"/>
  <c r="Q291" i="42"/>
  <c r="K291" i="42"/>
  <c r="C291" i="42"/>
  <c r="B291" i="42"/>
  <c r="Q290" i="42"/>
  <c r="K290" i="42"/>
  <c r="C290" i="42"/>
  <c r="B290" i="42"/>
  <c r="Q289" i="42"/>
  <c r="K289" i="42"/>
  <c r="C289" i="42"/>
  <c r="B289" i="42"/>
  <c r="Q288" i="42"/>
  <c r="K288" i="42"/>
  <c r="C288" i="42"/>
  <c r="B288" i="42"/>
  <c r="Q287" i="42"/>
  <c r="K287" i="42"/>
  <c r="C287" i="42"/>
  <c r="B287" i="42"/>
  <c r="Q286" i="42"/>
  <c r="K286" i="42"/>
  <c r="C286" i="42"/>
  <c r="B286" i="42"/>
  <c r="Q285" i="42"/>
  <c r="K285" i="42"/>
  <c r="C285" i="42"/>
  <c r="B285" i="42"/>
  <c r="Q284" i="42"/>
  <c r="K284" i="42"/>
  <c r="C284" i="42"/>
  <c r="B284" i="42"/>
  <c r="Q283" i="42"/>
  <c r="K283" i="42"/>
  <c r="C283" i="42"/>
  <c r="B283" i="42"/>
  <c r="Q282" i="42"/>
  <c r="K282" i="42"/>
  <c r="C282" i="42"/>
  <c r="B282" i="42"/>
  <c r="Q281" i="42"/>
  <c r="K281" i="42"/>
  <c r="C281" i="42"/>
  <c r="B281" i="42"/>
  <c r="Q280" i="42"/>
  <c r="K280" i="42"/>
  <c r="C280" i="42"/>
  <c r="B280" i="42"/>
  <c r="Q279" i="42"/>
  <c r="K279" i="42"/>
  <c r="C279" i="42"/>
  <c r="B279" i="42"/>
  <c r="Q278" i="42"/>
  <c r="K278" i="42"/>
  <c r="C278" i="42"/>
  <c r="B278" i="42"/>
  <c r="Q277" i="42"/>
  <c r="K277" i="42"/>
  <c r="C277" i="42"/>
  <c r="B277" i="42"/>
  <c r="Q276" i="42"/>
  <c r="K276" i="42"/>
  <c r="C276" i="42"/>
  <c r="B276" i="42"/>
  <c r="Q275" i="42"/>
  <c r="K275" i="42"/>
  <c r="C275" i="42"/>
  <c r="B275" i="42"/>
  <c r="Q274" i="42"/>
  <c r="K274" i="42"/>
  <c r="C274" i="42"/>
  <c r="B274" i="42"/>
  <c r="Q273" i="42"/>
  <c r="K273" i="42"/>
  <c r="C273" i="42"/>
  <c r="B273" i="42"/>
  <c r="Q272" i="42"/>
  <c r="K272" i="42"/>
  <c r="C272" i="42"/>
  <c r="B272" i="42"/>
  <c r="Q271" i="42"/>
  <c r="K271" i="42"/>
  <c r="C271" i="42"/>
  <c r="B271" i="42"/>
  <c r="Q270" i="42"/>
  <c r="K270" i="42"/>
  <c r="C270" i="42"/>
  <c r="B270" i="42"/>
  <c r="Q269" i="42"/>
  <c r="K269" i="42"/>
  <c r="C269" i="42"/>
  <c r="B269" i="42"/>
  <c r="Q268" i="42"/>
  <c r="K268" i="42"/>
  <c r="C268" i="42"/>
  <c r="B268" i="42"/>
  <c r="Q267" i="42"/>
  <c r="K267" i="42"/>
  <c r="C267" i="42"/>
  <c r="B267" i="42"/>
  <c r="Q266" i="42"/>
  <c r="K266" i="42"/>
  <c r="C266" i="42"/>
  <c r="B266" i="42"/>
  <c r="Q265" i="42"/>
  <c r="K265" i="42"/>
  <c r="C265" i="42"/>
  <c r="B265" i="42"/>
  <c r="Q264" i="42"/>
  <c r="K264" i="42"/>
  <c r="C264" i="42"/>
  <c r="B264" i="42"/>
  <c r="Q263" i="42"/>
  <c r="K263" i="42"/>
  <c r="C263" i="42"/>
  <c r="B263" i="42"/>
  <c r="Q262" i="42"/>
  <c r="K262" i="42"/>
  <c r="C262" i="42"/>
  <c r="B262" i="42"/>
  <c r="Q261" i="42"/>
  <c r="K261" i="42"/>
  <c r="C261" i="42"/>
  <c r="B261" i="42"/>
  <c r="Q260" i="42"/>
  <c r="K260" i="42"/>
  <c r="C260" i="42"/>
  <c r="B260" i="42"/>
  <c r="Q259" i="42"/>
  <c r="K259" i="42"/>
  <c r="C259" i="42"/>
  <c r="B259" i="42"/>
  <c r="Q258" i="42"/>
  <c r="K258" i="42"/>
  <c r="C258" i="42"/>
  <c r="B258" i="42"/>
  <c r="Q257" i="42"/>
  <c r="K257" i="42"/>
  <c r="C257" i="42"/>
  <c r="B257" i="42"/>
  <c r="Q256" i="42"/>
  <c r="K256" i="42"/>
  <c r="C256" i="42"/>
  <c r="B256" i="42"/>
  <c r="Q255" i="42"/>
  <c r="K255" i="42"/>
  <c r="C255" i="42"/>
  <c r="B255" i="42"/>
  <c r="Q254" i="42"/>
  <c r="K254" i="42"/>
  <c r="C254" i="42"/>
  <c r="B254" i="42"/>
  <c r="Q253" i="42"/>
  <c r="K253" i="42"/>
  <c r="C253" i="42"/>
  <c r="B253" i="42"/>
  <c r="Q252" i="42"/>
  <c r="K252" i="42"/>
  <c r="C252" i="42"/>
  <c r="B252" i="42"/>
  <c r="Q251" i="42"/>
  <c r="K251" i="42"/>
  <c r="C251" i="42"/>
  <c r="B251" i="42"/>
  <c r="Q250" i="42"/>
  <c r="K250" i="42"/>
  <c r="C250" i="42"/>
  <c r="B250" i="42"/>
  <c r="Q249" i="42"/>
  <c r="K249" i="42"/>
  <c r="C249" i="42"/>
  <c r="B249" i="42"/>
  <c r="Q248" i="42"/>
  <c r="K248" i="42"/>
  <c r="C248" i="42"/>
  <c r="B248" i="42"/>
  <c r="Q247" i="42"/>
  <c r="K247" i="42"/>
  <c r="C247" i="42"/>
  <c r="B247" i="42"/>
  <c r="Q246" i="42"/>
  <c r="K246" i="42"/>
  <c r="C246" i="42"/>
  <c r="B246" i="42"/>
  <c r="Q245" i="42"/>
  <c r="K245" i="42"/>
  <c r="C245" i="42"/>
  <c r="B245" i="42"/>
  <c r="Q244" i="42"/>
  <c r="K244" i="42"/>
  <c r="C244" i="42"/>
  <c r="B244" i="42"/>
  <c r="Q243" i="42"/>
  <c r="K243" i="42"/>
  <c r="C243" i="42"/>
  <c r="B243" i="42"/>
  <c r="Q242" i="42"/>
  <c r="K242" i="42"/>
  <c r="C242" i="42"/>
  <c r="B242" i="42"/>
  <c r="Q241" i="42"/>
  <c r="K241" i="42"/>
  <c r="C241" i="42"/>
  <c r="B241" i="42"/>
  <c r="Q240" i="42"/>
  <c r="K240" i="42"/>
  <c r="C240" i="42"/>
  <c r="B240" i="42"/>
  <c r="Q239" i="42"/>
  <c r="K239" i="42"/>
  <c r="C239" i="42"/>
  <c r="B239" i="42"/>
  <c r="Q238" i="42"/>
  <c r="K238" i="42"/>
  <c r="C238" i="42"/>
  <c r="B238" i="42"/>
  <c r="Q237" i="42"/>
  <c r="K237" i="42"/>
  <c r="C237" i="42"/>
  <c r="B237" i="42"/>
  <c r="Q236" i="42"/>
  <c r="K236" i="42"/>
  <c r="C236" i="42"/>
  <c r="B236" i="42"/>
  <c r="Q235" i="42"/>
  <c r="K235" i="42"/>
  <c r="C235" i="42"/>
  <c r="B235" i="42"/>
  <c r="Q234" i="42"/>
  <c r="K234" i="42"/>
  <c r="C234" i="42"/>
  <c r="B234" i="42"/>
  <c r="Q233" i="42"/>
  <c r="K233" i="42"/>
  <c r="C233" i="42"/>
  <c r="B233" i="42"/>
  <c r="Q232" i="42"/>
  <c r="K232" i="42"/>
  <c r="C232" i="42"/>
  <c r="B232" i="42"/>
  <c r="Q231" i="42"/>
  <c r="K231" i="42"/>
  <c r="C231" i="42"/>
  <c r="B231" i="42"/>
  <c r="Q230" i="42"/>
  <c r="K230" i="42"/>
  <c r="C230" i="42"/>
  <c r="B230" i="42"/>
  <c r="Q229" i="42"/>
  <c r="K229" i="42"/>
  <c r="C229" i="42"/>
  <c r="Q228" i="42"/>
  <c r="K228" i="42"/>
  <c r="C228" i="42"/>
  <c r="B228" i="42"/>
  <c r="Q227" i="42"/>
  <c r="K227" i="42"/>
  <c r="C227" i="42"/>
  <c r="B227" i="42"/>
  <c r="Q226" i="42"/>
  <c r="K226" i="42"/>
  <c r="C226" i="42"/>
  <c r="Q225" i="42"/>
  <c r="K225" i="42"/>
  <c r="C225" i="42"/>
  <c r="B225" i="42"/>
  <c r="Q224" i="42"/>
  <c r="K224" i="42"/>
  <c r="C224" i="42"/>
  <c r="B224" i="42"/>
  <c r="Q223" i="42"/>
  <c r="K223" i="42"/>
  <c r="C223" i="42"/>
  <c r="Q222" i="42"/>
  <c r="K222" i="42"/>
  <c r="C222" i="42"/>
  <c r="B222" i="42"/>
  <c r="Q221" i="42"/>
  <c r="K221" i="42"/>
  <c r="C221" i="42"/>
  <c r="B221" i="42"/>
  <c r="Q220" i="42"/>
  <c r="K220" i="42"/>
  <c r="C220" i="42"/>
  <c r="Q219" i="42"/>
  <c r="K219" i="42"/>
  <c r="C219" i="42"/>
  <c r="B219" i="42"/>
  <c r="Q218" i="42"/>
  <c r="K218" i="42"/>
  <c r="C218" i="42"/>
  <c r="B218" i="42"/>
  <c r="Q217" i="42"/>
  <c r="K217" i="42"/>
  <c r="C217" i="42"/>
  <c r="Q216" i="42"/>
  <c r="K216" i="42"/>
  <c r="C216" i="42"/>
  <c r="B216" i="42"/>
  <c r="Q215" i="42"/>
  <c r="K215" i="42"/>
  <c r="C215" i="42"/>
  <c r="B215" i="42"/>
  <c r="Q214" i="42"/>
  <c r="K214" i="42"/>
  <c r="C214" i="42"/>
  <c r="Q213" i="42"/>
  <c r="K213" i="42"/>
  <c r="C213" i="42"/>
  <c r="B213" i="42"/>
  <c r="Q212" i="42"/>
  <c r="K212" i="42"/>
  <c r="C212" i="42"/>
  <c r="B212" i="42"/>
  <c r="Q211" i="42"/>
  <c r="K211" i="42"/>
  <c r="C211" i="42"/>
  <c r="Q210" i="42"/>
  <c r="K210" i="42"/>
  <c r="C210" i="42"/>
  <c r="B210" i="42"/>
  <c r="Q209" i="42"/>
  <c r="K209" i="42"/>
  <c r="C209" i="42"/>
  <c r="B209" i="42"/>
  <c r="Q208" i="42"/>
  <c r="K208" i="42"/>
  <c r="C208" i="42"/>
  <c r="Q207" i="42"/>
  <c r="K207" i="42"/>
  <c r="C207" i="42"/>
  <c r="B207" i="42"/>
  <c r="Q206" i="42"/>
  <c r="K206" i="42"/>
  <c r="C206" i="42"/>
  <c r="B206" i="42"/>
  <c r="Q205" i="42"/>
  <c r="K205" i="42"/>
  <c r="C205" i="42"/>
  <c r="Q204" i="42"/>
  <c r="K204" i="42"/>
  <c r="C204" i="42"/>
  <c r="B204" i="42"/>
  <c r="Q203" i="42"/>
  <c r="K203" i="42"/>
  <c r="C203" i="42"/>
  <c r="B203" i="42"/>
  <c r="Q202" i="42"/>
  <c r="K202" i="42"/>
  <c r="C202" i="42"/>
  <c r="Q201" i="42"/>
  <c r="K201" i="42"/>
  <c r="C201" i="42"/>
  <c r="B201" i="42"/>
  <c r="Q200" i="42"/>
  <c r="K200" i="42"/>
  <c r="C200" i="42"/>
  <c r="B200" i="42"/>
  <c r="Q199" i="42"/>
  <c r="K199" i="42"/>
  <c r="C199" i="42"/>
  <c r="Q198" i="42"/>
  <c r="K198" i="42"/>
  <c r="C198" i="42"/>
  <c r="B198" i="42"/>
  <c r="Q197" i="42"/>
  <c r="K197" i="42"/>
  <c r="C197" i="42"/>
  <c r="B197" i="42"/>
  <c r="Q196" i="42"/>
  <c r="K196" i="42"/>
  <c r="C196" i="42"/>
  <c r="Q195" i="42"/>
  <c r="K195" i="42"/>
  <c r="C195" i="42"/>
  <c r="B195" i="42"/>
  <c r="Q194" i="42"/>
  <c r="K194" i="42"/>
  <c r="C194" i="42"/>
  <c r="B194" i="42"/>
  <c r="Q193" i="42"/>
  <c r="K193" i="42"/>
  <c r="C193" i="42"/>
  <c r="Q192" i="42"/>
  <c r="K192" i="42"/>
  <c r="C192" i="42"/>
  <c r="B192" i="42"/>
  <c r="Q191" i="42"/>
  <c r="K191" i="42"/>
  <c r="C191" i="42"/>
  <c r="B191" i="42"/>
  <c r="Q190" i="42"/>
  <c r="K190" i="42"/>
  <c r="C190" i="42"/>
  <c r="Q189" i="42"/>
  <c r="K189" i="42"/>
  <c r="C189" i="42"/>
  <c r="B189" i="42"/>
  <c r="Q188" i="42"/>
  <c r="K188" i="42"/>
  <c r="C188" i="42"/>
  <c r="B188" i="42"/>
  <c r="Q187" i="42"/>
  <c r="K187" i="42"/>
  <c r="C187" i="42"/>
  <c r="Q186" i="42"/>
  <c r="C186" i="42"/>
  <c r="B186" i="42"/>
  <c r="Q185" i="42"/>
  <c r="C185" i="42"/>
  <c r="B185" i="42"/>
  <c r="Q184" i="42"/>
  <c r="C184" i="42"/>
  <c r="B184" i="42"/>
  <c r="Q183" i="42"/>
  <c r="C183" i="42"/>
  <c r="B183" i="42"/>
  <c r="Q182" i="42"/>
  <c r="C182" i="42"/>
  <c r="B182" i="42"/>
  <c r="Q181" i="42"/>
  <c r="C181" i="42"/>
  <c r="Q180" i="42"/>
  <c r="C180" i="42"/>
  <c r="B180" i="42"/>
  <c r="Q179" i="42"/>
  <c r="C179" i="42"/>
  <c r="B179" i="42"/>
  <c r="Q178" i="42"/>
  <c r="C178" i="42"/>
  <c r="B178" i="42"/>
  <c r="Q177" i="42"/>
  <c r="C177" i="42"/>
  <c r="B177" i="42"/>
  <c r="Q176" i="42"/>
  <c r="C176" i="42"/>
  <c r="B176" i="42"/>
  <c r="Q175" i="42"/>
  <c r="C175" i="42"/>
  <c r="B175" i="42"/>
  <c r="Q174" i="42"/>
  <c r="C174" i="42"/>
  <c r="B174" i="42"/>
  <c r="Q173" i="42"/>
  <c r="C173" i="42"/>
  <c r="B173" i="42"/>
  <c r="Q172" i="42"/>
  <c r="C172" i="42"/>
  <c r="B172" i="42"/>
  <c r="Q171" i="42"/>
  <c r="C171" i="42"/>
  <c r="B171" i="42"/>
  <c r="Q170" i="42"/>
  <c r="C170" i="42"/>
  <c r="B170" i="42"/>
  <c r="Q169" i="42"/>
  <c r="C169" i="42"/>
  <c r="B169" i="42"/>
  <c r="Q168" i="42"/>
  <c r="C168" i="42"/>
  <c r="Q167" i="42"/>
  <c r="C167" i="42"/>
  <c r="B167" i="42"/>
  <c r="Q166" i="42"/>
  <c r="C166" i="42"/>
  <c r="B166" i="42"/>
  <c r="Q165" i="42"/>
  <c r="C165" i="42"/>
  <c r="Q164" i="42"/>
  <c r="C164" i="42"/>
  <c r="B164" i="42"/>
  <c r="Q163" i="42"/>
  <c r="C163" i="42"/>
  <c r="B163" i="42"/>
  <c r="Q162" i="42"/>
  <c r="C162" i="42"/>
  <c r="Q161" i="42"/>
  <c r="C161" i="42"/>
  <c r="B161" i="42"/>
  <c r="Q160" i="42"/>
  <c r="C160" i="42"/>
  <c r="B160" i="42"/>
  <c r="Q159" i="42"/>
  <c r="C159" i="42"/>
  <c r="Q158" i="42"/>
  <c r="C158" i="42"/>
  <c r="B158" i="42"/>
  <c r="Q157" i="42"/>
  <c r="C157" i="42"/>
  <c r="B157" i="42"/>
  <c r="Q156" i="42"/>
  <c r="C156" i="42"/>
  <c r="Q155" i="42"/>
  <c r="C155" i="42"/>
  <c r="B155" i="42"/>
  <c r="Q154" i="42"/>
  <c r="C154" i="42"/>
  <c r="B154" i="42"/>
  <c r="Q153" i="42"/>
  <c r="C153" i="42"/>
  <c r="Q152" i="42"/>
  <c r="C152" i="42"/>
  <c r="B152" i="42"/>
  <c r="Q151" i="42"/>
  <c r="C151" i="42"/>
  <c r="B151" i="42"/>
  <c r="Q150" i="42"/>
  <c r="C150" i="42"/>
  <c r="Q149" i="42"/>
  <c r="C149" i="42"/>
  <c r="B149" i="42"/>
  <c r="Q148" i="42"/>
  <c r="C148" i="42"/>
  <c r="B148" i="42"/>
  <c r="Q147" i="42"/>
  <c r="C147" i="42"/>
  <c r="Q146" i="42"/>
  <c r="C146" i="42"/>
  <c r="B146" i="42"/>
  <c r="Q145" i="42"/>
  <c r="C145" i="42"/>
  <c r="B145" i="42"/>
  <c r="Q144" i="42"/>
  <c r="C144" i="42"/>
  <c r="Q143" i="42"/>
  <c r="C143" i="42"/>
  <c r="B143" i="42"/>
  <c r="Q142" i="42"/>
  <c r="C142" i="42"/>
  <c r="B142" i="42"/>
  <c r="Q141" i="42"/>
  <c r="C141" i="42"/>
  <c r="Q140" i="42"/>
  <c r="C140" i="42"/>
  <c r="B140" i="42"/>
  <c r="Q139" i="42"/>
  <c r="C139" i="42"/>
  <c r="B139" i="42"/>
  <c r="Q138" i="42"/>
  <c r="C138" i="42"/>
  <c r="Q137" i="42"/>
  <c r="C137" i="42"/>
  <c r="B137" i="42"/>
  <c r="Q136" i="42"/>
  <c r="C136" i="42"/>
  <c r="B136" i="42"/>
  <c r="Q135" i="42"/>
  <c r="C135" i="42"/>
  <c r="Q134" i="42"/>
  <c r="C134" i="42"/>
  <c r="B134" i="42"/>
  <c r="Q133" i="42"/>
  <c r="C133" i="42"/>
  <c r="B133" i="42"/>
  <c r="Q132" i="42"/>
  <c r="C132" i="42"/>
  <c r="Q131" i="42"/>
  <c r="C131" i="42"/>
  <c r="B131" i="42"/>
  <c r="Q130" i="42"/>
  <c r="C130" i="42"/>
  <c r="B130" i="42"/>
  <c r="Q129" i="42"/>
  <c r="C129" i="42"/>
  <c r="B129" i="42"/>
  <c r="Q128" i="42"/>
  <c r="C128" i="42"/>
  <c r="B128" i="42"/>
  <c r="Q127" i="42"/>
  <c r="C127" i="42"/>
  <c r="B127" i="42"/>
  <c r="Q126" i="42"/>
  <c r="C126" i="42"/>
  <c r="B126" i="42"/>
  <c r="Q125" i="42"/>
  <c r="C125" i="42"/>
  <c r="B125" i="42"/>
  <c r="Q124" i="42"/>
  <c r="C124" i="42"/>
  <c r="B124" i="42"/>
  <c r="Q123" i="42"/>
  <c r="C123" i="42"/>
  <c r="B123" i="42"/>
  <c r="Q122" i="42"/>
  <c r="C122" i="42"/>
  <c r="B122" i="42"/>
  <c r="Q121" i="42"/>
  <c r="C121" i="42"/>
  <c r="B121" i="42"/>
  <c r="Q120" i="42"/>
  <c r="C120" i="42"/>
  <c r="B120" i="42"/>
  <c r="Q119" i="42"/>
  <c r="C119" i="42"/>
  <c r="Q118" i="42"/>
  <c r="C118" i="42"/>
  <c r="B118" i="42"/>
  <c r="Q117" i="42"/>
  <c r="C117" i="42"/>
  <c r="B117" i="42"/>
  <c r="Q116" i="42"/>
  <c r="C116" i="42"/>
  <c r="Q115" i="42"/>
  <c r="C115" i="42"/>
  <c r="B115" i="42"/>
  <c r="Q114" i="42"/>
  <c r="C114" i="42"/>
  <c r="B114" i="42"/>
  <c r="Q113" i="42"/>
  <c r="C113" i="42"/>
  <c r="Q112" i="42"/>
  <c r="C112" i="42"/>
  <c r="B112" i="42"/>
  <c r="Q111" i="42"/>
  <c r="C111" i="42"/>
  <c r="B111" i="42"/>
  <c r="Q110" i="42"/>
  <c r="C110" i="42"/>
  <c r="Q109" i="42"/>
  <c r="C109" i="42"/>
  <c r="B109" i="42"/>
  <c r="Q108" i="42"/>
  <c r="C108" i="42"/>
  <c r="B108" i="42"/>
  <c r="Q107" i="42"/>
  <c r="C107" i="42"/>
  <c r="Q106" i="42"/>
  <c r="C106" i="42"/>
  <c r="B106" i="42"/>
  <c r="Q105" i="42"/>
  <c r="C105" i="42"/>
  <c r="B105" i="42"/>
  <c r="Q104" i="42"/>
  <c r="C104" i="42"/>
  <c r="Q103" i="42"/>
  <c r="C103" i="42"/>
  <c r="B103" i="42"/>
  <c r="Q102" i="42"/>
  <c r="C102" i="42"/>
  <c r="B102" i="42"/>
  <c r="Q101" i="42"/>
  <c r="C101" i="42"/>
  <c r="Q100" i="42"/>
  <c r="C100" i="42"/>
  <c r="B100" i="42"/>
  <c r="Q99" i="42"/>
  <c r="C99" i="42"/>
  <c r="B99" i="42"/>
  <c r="Q98" i="42"/>
  <c r="C98" i="42"/>
  <c r="Q97" i="42"/>
  <c r="C97" i="42"/>
  <c r="B97" i="42"/>
  <c r="Q96" i="42"/>
  <c r="C96" i="42"/>
  <c r="B96" i="42"/>
  <c r="Q95" i="42"/>
  <c r="C95" i="42"/>
  <c r="Q94" i="42"/>
  <c r="C94" i="42"/>
  <c r="B94" i="42"/>
  <c r="Q93" i="42"/>
  <c r="C93" i="42"/>
  <c r="B93" i="42"/>
  <c r="Q92" i="42"/>
  <c r="C92" i="42"/>
  <c r="Q91" i="42"/>
  <c r="C91" i="42"/>
  <c r="B91" i="42"/>
  <c r="Q90" i="42"/>
  <c r="C90" i="42"/>
  <c r="B90" i="42"/>
  <c r="Q89" i="42"/>
  <c r="C89" i="42"/>
  <c r="Q88" i="42"/>
  <c r="C88" i="42"/>
  <c r="B88" i="42"/>
  <c r="Q87" i="42"/>
  <c r="C87" i="42"/>
  <c r="B87" i="42"/>
  <c r="Q86" i="42"/>
  <c r="C86" i="42"/>
  <c r="Q85" i="42"/>
  <c r="C85" i="42"/>
  <c r="B85" i="42"/>
  <c r="Q84" i="42"/>
  <c r="C84" i="42"/>
  <c r="B84" i="42"/>
  <c r="Q83" i="42"/>
  <c r="C83" i="42"/>
  <c r="Q82" i="42"/>
  <c r="C82" i="42"/>
  <c r="B82" i="42"/>
  <c r="Q81" i="42"/>
  <c r="C81" i="42"/>
  <c r="B81" i="42"/>
  <c r="Q80" i="42"/>
  <c r="C80" i="42"/>
  <c r="B80" i="42"/>
  <c r="Q79" i="42"/>
  <c r="C79" i="42"/>
  <c r="B79" i="42"/>
  <c r="Q78" i="42"/>
  <c r="C78" i="42"/>
  <c r="B78" i="42"/>
  <c r="Q77" i="42"/>
  <c r="C77" i="42"/>
  <c r="B77" i="42"/>
  <c r="Q76" i="42"/>
  <c r="C76" i="42"/>
  <c r="B76" i="42"/>
  <c r="Q75" i="42"/>
  <c r="C75" i="42"/>
  <c r="B75" i="42"/>
  <c r="Q74" i="42"/>
  <c r="C74" i="42"/>
  <c r="B74" i="42"/>
  <c r="Q73" i="42"/>
  <c r="C73" i="42"/>
  <c r="B73" i="42"/>
  <c r="Q72" i="42"/>
  <c r="C72" i="42"/>
  <c r="B72" i="42"/>
  <c r="Q71" i="42"/>
  <c r="C71" i="42"/>
  <c r="B71" i="42"/>
  <c r="Q70" i="42"/>
  <c r="C70" i="42"/>
  <c r="B70" i="42"/>
  <c r="Q69" i="42"/>
  <c r="C69" i="42"/>
  <c r="B69" i="42"/>
  <c r="Q68" i="42"/>
  <c r="C68" i="42"/>
  <c r="B68" i="42"/>
  <c r="Q67" i="42"/>
  <c r="C67" i="42"/>
  <c r="B67" i="42"/>
  <c r="Q66" i="42"/>
  <c r="C66" i="42"/>
  <c r="B66" i="42"/>
  <c r="Q65" i="42"/>
  <c r="C65" i="42"/>
  <c r="B65" i="42"/>
  <c r="Q64" i="42"/>
  <c r="C64" i="42"/>
  <c r="B64" i="42"/>
  <c r="Q63" i="42"/>
  <c r="C63" i="42"/>
  <c r="B63" i="42"/>
  <c r="Q62" i="42"/>
  <c r="C62" i="42"/>
  <c r="B62" i="42"/>
  <c r="Q61" i="42"/>
  <c r="C61" i="42"/>
  <c r="B61" i="42"/>
  <c r="Q60" i="42"/>
  <c r="C60" i="42"/>
  <c r="B60" i="42"/>
  <c r="Q59" i="42"/>
  <c r="C59" i="42"/>
  <c r="B59" i="42"/>
  <c r="Q58" i="42"/>
  <c r="C58" i="42"/>
  <c r="B58" i="42"/>
  <c r="Q57" i="42"/>
  <c r="C57" i="42"/>
  <c r="B57" i="42"/>
  <c r="Q56" i="42"/>
  <c r="C56" i="42"/>
  <c r="B56" i="42"/>
  <c r="Q55" i="42"/>
  <c r="C55" i="42"/>
  <c r="B55" i="42"/>
  <c r="Q54" i="42"/>
  <c r="C54" i="42"/>
  <c r="B54" i="42"/>
  <c r="Q53" i="42"/>
  <c r="C53" i="42"/>
  <c r="B53" i="42"/>
  <c r="Q52" i="42"/>
  <c r="C52" i="42"/>
  <c r="B52" i="42"/>
  <c r="Q51" i="42"/>
  <c r="C51" i="42"/>
  <c r="Q50" i="42"/>
  <c r="C50" i="42"/>
  <c r="B50" i="42"/>
  <c r="Q49" i="42"/>
  <c r="C49" i="42"/>
  <c r="B49" i="42"/>
  <c r="Q48" i="42"/>
  <c r="C48" i="42"/>
  <c r="B48" i="42"/>
  <c r="Q47" i="42"/>
  <c r="C47" i="42"/>
  <c r="B47" i="42"/>
  <c r="Q46" i="42"/>
  <c r="C46" i="42"/>
  <c r="B46" i="42"/>
  <c r="Q45" i="42"/>
  <c r="C45" i="42"/>
  <c r="B45" i="42"/>
  <c r="Q44" i="42"/>
  <c r="C44" i="42"/>
  <c r="Q43" i="42"/>
  <c r="C43" i="42"/>
  <c r="Q42" i="42"/>
  <c r="C42" i="42"/>
  <c r="Q41" i="42"/>
  <c r="C41" i="42"/>
  <c r="Q40" i="42"/>
  <c r="C40" i="42"/>
  <c r="Q39" i="42"/>
  <c r="C39" i="42"/>
  <c r="Q38" i="42"/>
  <c r="C38" i="42"/>
  <c r="Q37" i="42"/>
  <c r="C37" i="42"/>
  <c r="Q36" i="42"/>
  <c r="C36" i="42"/>
  <c r="Q35" i="42"/>
  <c r="C35" i="42"/>
  <c r="Q34" i="42"/>
  <c r="C34" i="42"/>
  <c r="Q33" i="42"/>
  <c r="C33" i="42"/>
  <c r="Q32" i="42"/>
  <c r="C32" i="42"/>
  <c r="Q31" i="42"/>
  <c r="C31" i="42"/>
  <c r="Q30" i="42"/>
  <c r="C30" i="42"/>
  <c r="Q29" i="42"/>
  <c r="C29" i="42"/>
  <c r="Q28" i="42"/>
  <c r="C28" i="42"/>
  <c r="B28" i="42"/>
  <c r="Q27" i="42"/>
  <c r="C27" i="42"/>
  <c r="B27" i="42"/>
  <c r="Q26" i="42"/>
  <c r="C26" i="42"/>
  <c r="Q25" i="42"/>
  <c r="C25" i="42"/>
  <c r="B25" i="42"/>
  <c r="Q24" i="42"/>
  <c r="C24" i="42"/>
  <c r="B24" i="42"/>
  <c r="Q23" i="42"/>
  <c r="C23" i="42"/>
  <c r="Q22" i="42"/>
  <c r="C22" i="42"/>
  <c r="B22" i="42"/>
  <c r="Q21" i="42"/>
  <c r="C21" i="42"/>
  <c r="B21" i="42"/>
  <c r="Q20" i="42"/>
  <c r="C20" i="42"/>
  <c r="Q19" i="42"/>
  <c r="C19" i="42"/>
  <c r="B19" i="42"/>
  <c r="Q18" i="42"/>
  <c r="C18" i="42"/>
  <c r="B18" i="42"/>
  <c r="Q17" i="42"/>
  <c r="C17" i="42"/>
  <c r="Q16" i="42"/>
  <c r="C16" i="42"/>
  <c r="B16" i="42"/>
  <c r="Q15" i="42"/>
  <c r="C15" i="42"/>
  <c r="B15" i="42"/>
  <c r="Q14" i="42"/>
  <c r="C14" i="42"/>
  <c r="Q13" i="42"/>
  <c r="C13" i="42"/>
  <c r="B13" i="42"/>
  <c r="Q12" i="42"/>
  <c r="C12" i="42"/>
  <c r="B12" i="42"/>
  <c r="Q11" i="42"/>
  <c r="C11" i="42"/>
  <c r="Q10" i="42"/>
  <c r="C10" i="42"/>
  <c r="B10" i="42"/>
  <c r="Q9" i="42"/>
  <c r="C9" i="42"/>
  <c r="B9" i="42"/>
  <c r="Q8" i="42"/>
  <c r="C8" i="42"/>
  <c r="P7" i="42"/>
  <c r="P8" i="42" s="1"/>
  <c r="B8" i="42" l="1"/>
  <c r="P9" i="42"/>
  <c r="P10" i="42" s="1"/>
  <c r="P11" i="42" s="1"/>
  <c r="B11" i="42" l="1"/>
  <c r="P12" i="42"/>
  <c r="P13" i="42" s="1"/>
  <c r="P14" i="42" s="1"/>
  <c r="B14" i="42" l="1"/>
  <c r="P15" i="42"/>
  <c r="P16" i="42" s="1"/>
  <c r="P17" i="42" s="1"/>
  <c r="P18" i="42" l="1"/>
  <c r="P19" i="42" s="1"/>
  <c r="P20" i="42" s="1"/>
  <c r="B17" i="42"/>
  <c r="P21" i="42" l="1"/>
  <c r="P22" i="42" s="1"/>
  <c r="P23" i="42" s="1"/>
  <c r="B20" i="42"/>
  <c r="P24" i="42" l="1"/>
  <c r="P25" i="42" s="1"/>
  <c r="P26" i="42" s="1"/>
  <c r="B23" i="42"/>
  <c r="P27" i="42" l="1"/>
  <c r="P28" i="42" s="1"/>
  <c r="P29" i="42" s="1"/>
  <c r="B26" i="42"/>
  <c r="B29" i="42" l="1"/>
  <c r="P30" i="42"/>
  <c r="B30" i="42" l="1"/>
  <c r="P31" i="42"/>
  <c r="P32" i="42" l="1"/>
  <c r="B31" i="42"/>
  <c r="P33" i="42" l="1"/>
  <c r="B32" i="42"/>
  <c r="P34" i="42" l="1"/>
  <c r="B33" i="42"/>
  <c r="P35" i="42" l="1"/>
  <c r="B34" i="42"/>
  <c r="P36" i="42" l="1"/>
  <c r="B35" i="42"/>
  <c r="B36" i="42" l="1"/>
  <c r="P37" i="42"/>
  <c r="P38" i="42" l="1"/>
  <c r="B37" i="42"/>
  <c r="B38" i="42" l="1"/>
  <c r="P39" i="42"/>
  <c r="P40" i="42" l="1"/>
  <c r="B39" i="42"/>
  <c r="B40" i="42" l="1"/>
  <c r="P41" i="42"/>
  <c r="P42" i="42" l="1"/>
  <c r="B41" i="42"/>
  <c r="B42" i="42" l="1"/>
  <c r="P43" i="42"/>
  <c r="P44" i="42" l="1"/>
  <c r="B43" i="42"/>
  <c r="B44" i="42" l="1"/>
  <c r="P45" i="42"/>
  <c r="P46" i="42" s="1"/>
  <c r="P47" i="42" s="1"/>
  <c r="P48" i="42" s="1"/>
  <c r="P49" i="42" s="1"/>
  <c r="P50" i="42" s="1"/>
  <c r="P51" i="42" s="1"/>
  <c r="P52" i="42" l="1"/>
  <c r="P53" i="42" s="1"/>
  <c r="P54" i="42" s="1"/>
  <c r="P55" i="42" s="1"/>
  <c r="P56" i="42" s="1"/>
  <c r="P57" i="42" s="1"/>
  <c r="P58" i="42" s="1"/>
  <c r="P59" i="42" s="1"/>
  <c r="P60" i="42" s="1"/>
  <c r="P61" i="42" s="1"/>
  <c r="P62" i="42" s="1"/>
  <c r="P63" i="42" s="1"/>
  <c r="P64" i="42" s="1"/>
  <c r="P65" i="42" s="1"/>
  <c r="P66" i="42" s="1"/>
  <c r="P67" i="42" s="1"/>
  <c r="P68" i="42" s="1"/>
  <c r="P69" i="42" s="1"/>
  <c r="P70" i="42" s="1"/>
  <c r="P71" i="42" s="1"/>
  <c r="P72" i="42" s="1"/>
  <c r="P73" i="42" s="1"/>
  <c r="P74" i="42" s="1"/>
  <c r="P75" i="42" s="1"/>
  <c r="P76" i="42" s="1"/>
  <c r="P77" i="42" s="1"/>
  <c r="P78" i="42" s="1"/>
  <c r="P79" i="42" s="1"/>
  <c r="P80" i="42" s="1"/>
  <c r="P81" i="42" s="1"/>
  <c r="P82" i="42" s="1"/>
  <c r="P83" i="42" s="1"/>
  <c r="B51" i="42"/>
  <c r="P84" i="42" l="1"/>
  <c r="P85" i="42" s="1"/>
  <c r="P86" i="42" s="1"/>
  <c r="B83" i="42"/>
  <c r="B86" i="42" l="1"/>
  <c r="P87" i="42"/>
  <c r="P88" i="42" s="1"/>
  <c r="P89" i="42" s="1"/>
  <c r="P90" i="42" l="1"/>
  <c r="P91" i="42" s="1"/>
  <c r="P92" i="42" s="1"/>
  <c r="B89" i="42"/>
  <c r="P93" i="42" l="1"/>
  <c r="P94" i="42" s="1"/>
  <c r="P95" i="42" s="1"/>
  <c r="B92" i="42"/>
  <c r="P96" i="42" l="1"/>
  <c r="P97" i="42" s="1"/>
  <c r="P98" i="42" s="1"/>
  <c r="B95" i="42"/>
  <c r="B98" i="42" l="1"/>
  <c r="P99" i="42"/>
  <c r="P100" i="42" s="1"/>
  <c r="P101" i="42" s="1"/>
  <c r="P102" i="42" l="1"/>
  <c r="P103" i="42" s="1"/>
  <c r="P104" i="42" s="1"/>
  <c r="B101" i="42"/>
  <c r="B104" i="42" l="1"/>
  <c r="P105" i="42"/>
  <c r="P106" i="42" s="1"/>
  <c r="P107" i="42" s="1"/>
  <c r="P108" i="42" l="1"/>
  <c r="P109" i="42" s="1"/>
  <c r="P110" i="42" s="1"/>
  <c r="B107" i="42"/>
  <c r="P111" i="42" l="1"/>
  <c r="P112" i="42" s="1"/>
  <c r="P113" i="42" s="1"/>
  <c r="B110" i="42"/>
  <c r="P114" i="42" l="1"/>
  <c r="P115" i="42" s="1"/>
  <c r="P116" i="42" s="1"/>
  <c r="B113" i="42"/>
  <c r="B116" i="42" l="1"/>
  <c r="P117" i="42"/>
  <c r="P118" i="42" s="1"/>
  <c r="P119" i="42" s="1"/>
  <c r="P120" i="42" l="1"/>
  <c r="P121" i="42" s="1"/>
  <c r="P122" i="42" s="1"/>
  <c r="P123" i="42" s="1"/>
  <c r="P124" i="42" s="1"/>
  <c r="P125" i="42" s="1"/>
  <c r="P126" i="42" s="1"/>
  <c r="P127" i="42" s="1"/>
  <c r="P128" i="42" s="1"/>
  <c r="P129" i="42" s="1"/>
  <c r="P130" i="42" s="1"/>
  <c r="P131" i="42" s="1"/>
  <c r="P132" i="42" s="1"/>
  <c r="B119" i="42"/>
  <c r="B132" i="42" l="1"/>
  <c r="P133" i="42"/>
  <c r="P134" i="42" s="1"/>
  <c r="P135" i="42" s="1"/>
  <c r="P136" i="42" l="1"/>
  <c r="P137" i="42" s="1"/>
  <c r="P138" i="42" s="1"/>
  <c r="B135" i="42"/>
  <c r="P139" i="42" l="1"/>
  <c r="P140" i="42" s="1"/>
  <c r="P141" i="42" s="1"/>
  <c r="B138" i="42"/>
  <c r="P142" i="42" l="1"/>
  <c r="P143" i="42" s="1"/>
  <c r="P144" i="42" s="1"/>
  <c r="B141" i="42"/>
  <c r="B144" i="42" l="1"/>
  <c r="P145" i="42"/>
  <c r="P146" i="42" s="1"/>
  <c r="P147" i="42" s="1"/>
  <c r="P148" i="42" l="1"/>
  <c r="P149" i="42" s="1"/>
  <c r="P150" i="42" s="1"/>
  <c r="B147" i="42"/>
  <c r="B150" i="42" l="1"/>
  <c r="P151" i="42"/>
  <c r="P152" i="42" s="1"/>
  <c r="P153" i="42" s="1"/>
  <c r="P154" i="42" l="1"/>
  <c r="P155" i="42" s="1"/>
  <c r="P156" i="42" s="1"/>
  <c r="B153" i="42"/>
  <c r="P157" i="42" l="1"/>
  <c r="P158" i="42" s="1"/>
  <c r="P159" i="42" s="1"/>
  <c r="B156" i="42"/>
  <c r="P160" i="42" l="1"/>
  <c r="P161" i="42" s="1"/>
  <c r="P162" i="42" s="1"/>
  <c r="B159" i="42"/>
  <c r="B162" i="42" l="1"/>
  <c r="P163" i="42"/>
  <c r="P164" i="42" s="1"/>
  <c r="P165" i="42" s="1"/>
  <c r="P166" i="42" l="1"/>
  <c r="P167" i="42" s="1"/>
  <c r="P168" i="42" s="1"/>
  <c r="B165" i="42"/>
  <c r="P169" i="42" l="1"/>
  <c r="P170" i="42" s="1"/>
  <c r="P171" i="42" s="1"/>
  <c r="P172" i="42" s="1"/>
  <c r="P173" i="42" s="1"/>
  <c r="P174" i="42" s="1"/>
  <c r="P175" i="42" s="1"/>
  <c r="P176" i="42" s="1"/>
  <c r="P177" i="42" s="1"/>
  <c r="P178" i="42" s="1"/>
  <c r="P179" i="42" s="1"/>
  <c r="P180" i="42" s="1"/>
  <c r="P181" i="42" s="1"/>
  <c r="B168" i="42"/>
  <c r="P182" i="42" l="1"/>
  <c r="P183" i="42" s="1"/>
  <c r="P184" i="42" s="1"/>
  <c r="P185" i="42" s="1"/>
  <c r="P186" i="42" s="1"/>
  <c r="P187" i="42" s="1"/>
  <c r="B181" i="42"/>
  <c r="P188" i="42" l="1"/>
  <c r="P189" i="42" s="1"/>
  <c r="P190" i="42" s="1"/>
  <c r="B187" i="42"/>
  <c r="P191" i="42" l="1"/>
  <c r="P192" i="42" s="1"/>
  <c r="P193" i="42" s="1"/>
  <c r="B190" i="42"/>
  <c r="P194" i="42" l="1"/>
  <c r="P195" i="42" s="1"/>
  <c r="P196" i="42" s="1"/>
  <c r="B193" i="42"/>
  <c r="P197" i="42" l="1"/>
  <c r="P198" i="42" s="1"/>
  <c r="P199" i="42" s="1"/>
  <c r="B196" i="42"/>
  <c r="P200" i="42" l="1"/>
  <c r="P201" i="42" s="1"/>
  <c r="P202" i="42" s="1"/>
  <c r="B199" i="42"/>
  <c r="P203" i="42" l="1"/>
  <c r="P204" i="42" s="1"/>
  <c r="P205" i="42" s="1"/>
  <c r="B202" i="42"/>
  <c r="P206" i="42" l="1"/>
  <c r="P207" i="42" s="1"/>
  <c r="P208" i="42" s="1"/>
  <c r="B205" i="42"/>
  <c r="P209" i="42" l="1"/>
  <c r="P210" i="42" s="1"/>
  <c r="P211" i="42" s="1"/>
  <c r="B208" i="42"/>
  <c r="B211" i="42" l="1"/>
  <c r="P212" i="42"/>
  <c r="P213" i="42" s="1"/>
  <c r="P214" i="42" s="1"/>
  <c r="P215" i="42" l="1"/>
  <c r="P216" i="42" s="1"/>
  <c r="P217" i="42" s="1"/>
  <c r="B214" i="42"/>
  <c r="B217" i="42" l="1"/>
  <c r="P218" i="42"/>
  <c r="P219" i="42" s="1"/>
  <c r="P220" i="42" s="1"/>
  <c r="P221" i="42" l="1"/>
  <c r="P222" i="42" s="1"/>
  <c r="P223" i="42" s="1"/>
  <c r="B220" i="42"/>
  <c r="P224" i="42" l="1"/>
  <c r="P225" i="42" s="1"/>
  <c r="P226" i="42" s="1"/>
  <c r="B223" i="42"/>
  <c r="P227" i="42" l="1"/>
  <c r="P228" i="42" s="1"/>
  <c r="P229" i="42" s="1"/>
  <c r="B226" i="42"/>
  <c r="P230" i="42" l="1"/>
  <c r="P231" i="42" s="1"/>
  <c r="P232" i="42" s="1"/>
  <c r="P233" i="42" s="1"/>
  <c r="P234" i="42" s="1"/>
  <c r="P235" i="42" s="1"/>
  <c r="P236" i="42" s="1"/>
  <c r="P237" i="42" s="1"/>
  <c r="P238" i="42" s="1"/>
  <c r="P239" i="42" s="1"/>
  <c r="P240" i="42" s="1"/>
  <c r="P241" i="42" s="1"/>
  <c r="P242" i="42" s="1"/>
  <c r="P243" i="42" s="1"/>
  <c r="P244" i="42" s="1"/>
  <c r="P245" i="42" s="1"/>
  <c r="P246" i="42" s="1"/>
  <c r="P247" i="42" s="1"/>
  <c r="P248" i="42" s="1"/>
  <c r="P249" i="42" s="1"/>
  <c r="P250" i="42" s="1"/>
  <c r="P251" i="42" s="1"/>
  <c r="P252" i="42" s="1"/>
  <c r="P253" i="42" s="1"/>
  <c r="P254" i="42" s="1"/>
  <c r="P255" i="42" s="1"/>
  <c r="P256" i="42" s="1"/>
  <c r="P257" i="42" s="1"/>
  <c r="P258" i="42" s="1"/>
  <c r="P259" i="42" s="1"/>
  <c r="P260" i="42" s="1"/>
  <c r="P261" i="42" s="1"/>
  <c r="P262" i="42" s="1"/>
  <c r="P263" i="42" s="1"/>
  <c r="P264" i="42" s="1"/>
  <c r="P265" i="42" s="1"/>
  <c r="P266" i="42" s="1"/>
  <c r="P267" i="42" s="1"/>
  <c r="P268" i="42" s="1"/>
  <c r="P269" i="42" s="1"/>
  <c r="P270" i="42" s="1"/>
  <c r="P271" i="42" s="1"/>
  <c r="P272" i="42" s="1"/>
  <c r="P273" i="42" s="1"/>
  <c r="P274" i="42" s="1"/>
  <c r="P275" i="42" s="1"/>
  <c r="P276" i="42" s="1"/>
  <c r="P277" i="42" s="1"/>
  <c r="P278" i="42" s="1"/>
  <c r="P279" i="42" s="1"/>
  <c r="P280" i="42" s="1"/>
  <c r="P281" i="42" s="1"/>
  <c r="P282" i="42" s="1"/>
  <c r="P283" i="42" s="1"/>
  <c r="P284" i="42" s="1"/>
  <c r="P285" i="42" s="1"/>
  <c r="P286" i="42" s="1"/>
  <c r="P287" i="42" s="1"/>
  <c r="P288" i="42" s="1"/>
  <c r="P289" i="42" s="1"/>
  <c r="P290" i="42" s="1"/>
  <c r="P291" i="42" s="1"/>
  <c r="P292" i="42" s="1"/>
  <c r="P293" i="42" s="1"/>
  <c r="P294" i="42" s="1"/>
  <c r="P295" i="42" s="1"/>
  <c r="P296" i="42" s="1"/>
  <c r="P297" i="42" s="1"/>
  <c r="P298" i="42" s="1"/>
  <c r="P299" i="42" s="1"/>
  <c r="P300" i="42" s="1"/>
  <c r="P301" i="42" s="1"/>
  <c r="P302" i="42" s="1"/>
  <c r="P303" i="42" s="1"/>
  <c r="P304" i="42" s="1"/>
  <c r="P305" i="42" s="1"/>
  <c r="P306" i="42" s="1"/>
  <c r="P307" i="42" s="1"/>
  <c r="P308" i="42" s="1"/>
  <c r="P309" i="42" s="1"/>
  <c r="P310" i="42" s="1"/>
  <c r="P311" i="42" s="1"/>
  <c r="P312" i="42" s="1"/>
  <c r="P313" i="42" s="1"/>
  <c r="P314" i="42" s="1"/>
  <c r="P315" i="42" s="1"/>
  <c r="P316" i="42" s="1"/>
  <c r="P317" i="42" s="1"/>
  <c r="P318" i="42" s="1"/>
  <c r="P319" i="42" s="1"/>
  <c r="P320" i="42" s="1"/>
  <c r="P321" i="42" s="1"/>
  <c r="P322" i="42" s="1"/>
  <c r="P323" i="42" s="1"/>
  <c r="P324" i="42" s="1"/>
  <c r="P325" i="42" s="1"/>
  <c r="P326" i="42" s="1"/>
  <c r="P327" i="42" s="1"/>
  <c r="P328" i="42" s="1"/>
  <c r="P329" i="42" s="1"/>
  <c r="P330" i="42" s="1"/>
  <c r="P331" i="42" s="1"/>
  <c r="P332" i="42" s="1"/>
  <c r="P333" i="42" s="1"/>
  <c r="P334" i="42" s="1"/>
  <c r="P335" i="42" s="1"/>
  <c r="P336" i="42" s="1"/>
  <c r="P337" i="42" s="1"/>
  <c r="B229" i="42"/>
  <c r="P338" i="42" l="1"/>
  <c r="P339" i="42" s="1"/>
  <c r="P340" i="42" s="1"/>
  <c r="B337" i="42"/>
  <c r="P341" i="42" l="1"/>
  <c r="P342" i="42" s="1"/>
  <c r="P343" i="42" s="1"/>
  <c r="B340" i="42"/>
  <c r="P344" i="42" l="1"/>
  <c r="P345" i="42" s="1"/>
  <c r="P346" i="42" s="1"/>
  <c r="B343" i="42"/>
  <c r="P347" i="42" l="1"/>
  <c r="P348" i="42" s="1"/>
  <c r="P349" i="42" s="1"/>
  <c r="B346" i="42"/>
  <c r="P350" i="42" l="1"/>
  <c r="P351" i="42" s="1"/>
  <c r="P352" i="42" s="1"/>
  <c r="B349" i="42"/>
  <c r="P353" i="42" l="1"/>
  <c r="P354" i="42" s="1"/>
  <c r="P355" i="42" s="1"/>
  <c r="B352" i="42"/>
  <c r="P356" i="42" l="1"/>
  <c r="P357" i="42" s="1"/>
  <c r="P358" i="42" s="1"/>
  <c r="B355" i="42"/>
  <c r="P359" i="42" l="1"/>
  <c r="P360" i="42" s="1"/>
  <c r="P361" i="42" s="1"/>
  <c r="B358" i="42"/>
  <c r="P362" i="42" l="1"/>
  <c r="P363" i="42" s="1"/>
  <c r="P364" i="42" s="1"/>
  <c r="B361" i="42"/>
  <c r="P365" i="42" l="1"/>
  <c r="P366" i="42" s="1"/>
  <c r="P367" i="42" s="1"/>
  <c r="B364" i="42"/>
  <c r="P368" i="42" l="1"/>
  <c r="P369" i="42" s="1"/>
  <c r="P370" i="42" s="1"/>
  <c r="B367" i="42"/>
  <c r="P371" i="42" l="1"/>
  <c r="P372" i="42" s="1"/>
  <c r="P373" i="42" s="1"/>
  <c r="B370" i="42"/>
  <c r="P374" i="42" l="1"/>
  <c r="P375" i="42" s="1"/>
  <c r="P376" i="42" s="1"/>
  <c r="B373" i="42"/>
  <c r="P377" i="42" l="1"/>
  <c r="P378" i="42" s="1"/>
  <c r="P379" i="42" s="1"/>
  <c r="B376" i="42"/>
  <c r="P380" i="42" l="1"/>
  <c r="P381" i="42" s="1"/>
  <c r="P382" i="42" s="1"/>
  <c r="B379" i="42"/>
  <c r="P383" i="42" l="1"/>
  <c r="P384" i="42" s="1"/>
  <c r="P385" i="42" s="1"/>
  <c r="B382" i="42"/>
  <c r="P386" i="42" l="1"/>
  <c r="P387" i="42" s="1"/>
  <c r="P388" i="42" s="1"/>
  <c r="B385" i="42"/>
  <c r="P389" i="42" l="1"/>
  <c r="P390" i="42" s="1"/>
  <c r="P391" i="42" s="1"/>
  <c r="B388" i="42"/>
  <c r="P392" i="42" l="1"/>
  <c r="P393" i="42" s="1"/>
  <c r="P394" i="42" s="1"/>
  <c r="P395" i="42" s="1"/>
  <c r="P396" i="42" s="1"/>
  <c r="P397" i="42" s="1"/>
  <c r="P398" i="42" s="1"/>
  <c r="P399" i="42" s="1"/>
  <c r="P400" i="42" s="1"/>
  <c r="P401" i="42" s="1"/>
  <c r="P402" i="42" s="1"/>
  <c r="P403" i="42" s="1"/>
  <c r="P404" i="42" s="1"/>
  <c r="P405" i="42" s="1"/>
  <c r="P406" i="42" s="1"/>
  <c r="P407" i="42" s="1"/>
  <c r="P408" i="42" s="1"/>
  <c r="P409" i="42" s="1"/>
  <c r="P410" i="42" s="1"/>
  <c r="P411" i="42" s="1"/>
  <c r="P412" i="42" s="1"/>
  <c r="P413" i="42" s="1"/>
  <c r="P414" i="42" s="1"/>
  <c r="P415" i="42" s="1"/>
  <c r="P416" i="42" s="1"/>
  <c r="P417" i="42" s="1"/>
  <c r="P418" i="42" s="1"/>
  <c r="P419" i="42" s="1"/>
  <c r="P420" i="42" s="1"/>
  <c r="P421" i="42" s="1"/>
  <c r="P422" i="42" s="1"/>
  <c r="B391" i="42"/>
  <c r="P423" i="42" l="1"/>
  <c r="P424" i="42" s="1"/>
  <c r="P425" i="42" s="1"/>
  <c r="B422" i="42"/>
  <c r="P426" i="42" l="1"/>
  <c r="P427" i="42" s="1"/>
  <c r="P428" i="42" s="1"/>
  <c r="B425" i="42"/>
  <c r="P429" i="42" l="1"/>
  <c r="P430" i="42" s="1"/>
  <c r="P431" i="42" s="1"/>
  <c r="B428" i="42"/>
  <c r="P432" i="42" l="1"/>
  <c r="P433" i="42" s="1"/>
  <c r="P434" i="42" s="1"/>
  <c r="B431" i="42"/>
  <c r="P435" i="42" l="1"/>
  <c r="P436" i="42" s="1"/>
  <c r="P437" i="42" s="1"/>
  <c r="B434" i="42"/>
  <c r="P438" i="42" l="1"/>
  <c r="P439" i="42" s="1"/>
  <c r="P440" i="42" s="1"/>
  <c r="B437" i="42"/>
  <c r="P441" i="42" l="1"/>
  <c r="P442" i="42" s="1"/>
  <c r="P443" i="42" s="1"/>
  <c r="B440" i="42"/>
  <c r="P444" i="42" l="1"/>
  <c r="P445" i="42" s="1"/>
  <c r="P446" i="42" s="1"/>
  <c r="B443" i="42"/>
  <c r="P447" i="42" l="1"/>
  <c r="P448" i="42" s="1"/>
  <c r="P449" i="42" s="1"/>
  <c r="B446" i="42"/>
  <c r="P450" i="42" l="1"/>
  <c r="P451" i="42" s="1"/>
  <c r="P452" i="42" s="1"/>
  <c r="B449" i="42"/>
  <c r="P453" i="42" l="1"/>
  <c r="P454" i="42" s="1"/>
  <c r="P455" i="42" s="1"/>
  <c r="B452" i="42"/>
  <c r="P456" i="42" l="1"/>
  <c r="P457" i="42" s="1"/>
  <c r="P458" i="42" s="1"/>
  <c r="B455" i="42"/>
  <c r="P459" i="42" l="1"/>
  <c r="P460" i="42" s="1"/>
  <c r="P461" i="42" s="1"/>
  <c r="B458" i="42"/>
  <c r="P462" i="42" l="1"/>
  <c r="P463" i="42" s="1"/>
  <c r="P464" i="42" s="1"/>
  <c r="B461" i="42"/>
  <c r="P465" i="42" l="1"/>
  <c r="P466" i="42" s="1"/>
  <c r="P467" i="42" s="1"/>
  <c r="B464" i="42"/>
  <c r="P468" i="42" l="1"/>
  <c r="P469" i="42" s="1"/>
  <c r="P470" i="42" s="1"/>
  <c r="B467" i="42"/>
  <c r="P471" i="42" l="1"/>
  <c r="P472" i="42" s="1"/>
  <c r="P473" i="42" s="1"/>
  <c r="B470" i="42"/>
  <c r="P474" i="42" l="1"/>
  <c r="P475" i="42" s="1"/>
  <c r="P476" i="42" s="1"/>
  <c r="B473" i="42"/>
  <c r="P477" i="42" l="1"/>
  <c r="P478" i="42" s="1"/>
  <c r="P479" i="42" s="1"/>
  <c r="P480" i="42" s="1"/>
  <c r="P481" i="42" s="1"/>
  <c r="P482" i="42" s="1"/>
  <c r="P483" i="42" s="1"/>
  <c r="P484" i="42" s="1"/>
  <c r="P485" i="42" s="1"/>
  <c r="P486" i="42" s="1"/>
  <c r="P487" i="42" s="1"/>
  <c r="P488" i="42" s="1"/>
  <c r="P489" i="42" s="1"/>
  <c r="P490" i="42" s="1"/>
  <c r="P491" i="42" s="1"/>
  <c r="P492" i="42" s="1"/>
  <c r="P493" i="42" s="1"/>
  <c r="P494" i="42" s="1"/>
  <c r="P495" i="42" s="1"/>
  <c r="P496" i="42" s="1"/>
  <c r="P497" i="42" s="1"/>
  <c r="P498" i="42" s="1"/>
  <c r="P499" i="42" s="1"/>
  <c r="P500" i="42" s="1"/>
  <c r="P501" i="42" s="1"/>
  <c r="P502" i="42" s="1"/>
  <c r="P503" i="42" s="1"/>
  <c r="P504" i="42" s="1"/>
  <c r="P505" i="42" s="1"/>
  <c r="P506" i="42" s="1"/>
  <c r="P507" i="42" s="1"/>
  <c r="P508" i="42" s="1"/>
  <c r="P509" i="42" s="1"/>
  <c r="P510" i="42" s="1"/>
  <c r="P511" i="42" s="1"/>
  <c r="P512" i="42" s="1"/>
  <c r="P513" i="42" s="1"/>
  <c r="P514" i="42" s="1"/>
  <c r="P515" i="42" s="1"/>
  <c r="P516" i="42" s="1"/>
  <c r="P517" i="42" s="1"/>
  <c r="P518" i="42" s="1"/>
  <c r="P519" i="42" s="1"/>
  <c r="P520" i="42" s="1"/>
  <c r="P521" i="42" s="1"/>
  <c r="P522" i="42" s="1"/>
  <c r="P523" i="42" s="1"/>
  <c r="P524" i="42" s="1"/>
  <c r="P525" i="42" s="1"/>
  <c r="P526" i="42" s="1"/>
  <c r="P527" i="42" s="1"/>
  <c r="P528" i="42" s="1"/>
  <c r="P529" i="42" s="1"/>
  <c r="P530" i="42" s="1"/>
  <c r="P531" i="42" s="1"/>
  <c r="P532" i="42" s="1"/>
  <c r="P533" i="42" s="1"/>
  <c r="P534" i="42" s="1"/>
  <c r="P535" i="42" s="1"/>
  <c r="P536" i="42" s="1"/>
  <c r="P537" i="42" s="1"/>
  <c r="P538" i="42" s="1"/>
  <c r="P539" i="42" s="1"/>
  <c r="P540" i="42" s="1"/>
  <c r="P541" i="42" s="1"/>
  <c r="P542" i="42" s="1"/>
  <c r="P543" i="42" s="1"/>
  <c r="P544" i="42" s="1"/>
  <c r="P545" i="42" s="1"/>
  <c r="P546" i="42" s="1"/>
  <c r="P547" i="42" s="1"/>
  <c r="P548" i="42" s="1"/>
  <c r="P549" i="42" s="1"/>
  <c r="P550" i="42" s="1"/>
  <c r="P551" i="42" s="1"/>
  <c r="P552" i="42" s="1"/>
  <c r="P553" i="42" s="1"/>
  <c r="P554" i="42" s="1"/>
  <c r="P555" i="42" s="1"/>
  <c r="P556" i="42" s="1"/>
  <c r="P557" i="42" s="1"/>
  <c r="P558" i="42" s="1"/>
  <c r="P559" i="42" s="1"/>
  <c r="P560" i="42" s="1"/>
  <c r="P561" i="42" s="1"/>
  <c r="P562" i="42" s="1"/>
  <c r="P563" i="42" s="1"/>
  <c r="P564" i="42" s="1"/>
  <c r="P565" i="42" s="1"/>
  <c r="P566" i="42" s="1"/>
  <c r="P567" i="42" s="1"/>
  <c r="P568" i="42" s="1"/>
  <c r="P569" i="42" s="1"/>
  <c r="P570" i="42" s="1"/>
  <c r="P571" i="42" s="1"/>
  <c r="P572" i="42" s="1"/>
  <c r="P573" i="42" s="1"/>
  <c r="P574" i="42" s="1"/>
  <c r="P575" i="42" s="1"/>
  <c r="P576" i="42" s="1"/>
  <c r="P577" i="42" s="1"/>
  <c r="P578" i="42" s="1"/>
  <c r="P579" i="42" s="1"/>
  <c r="P580" i="42" s="1"/>
  <c r="P581" i="42" s="1"/>
  <c r="P582" i="42" s="1"/>
  <c r="P583" i="42" s="1"/>
  <c r="P584" i="42" s="1"/>
  <c r="B476" i="42"/>
  <c r="P585" i="42" l="1"/>
  <c r="P586" i="42" s="1"/>
  <c r="P587" i="42" s="1"/>
  <c r="B584" i="42"/>
  <c r="P588" i="42" l="1"/>
  <c r="P589" i="42" s="1"/>
  <c r="P590" i="42" s="1"/>
  <c r="B587" i="42"/>
  <c r="P591" i="42" l="1"/>
  <c r="P592" i="42" s="1"/>
  <c r="P593" i="42" s="1"/>
  <c r="B590" i="42"/>
  <c r="P594" i="42" l="1"/>
  <c r="P595" i="42" s="1"/>
  <c r="P596" i="42" s="1"/>
  <c r="P597" i="42" s="1"/>
  <c r="P598" i="42" s="1"/>
  <c r="P599" i="42" s="1"/>
  <c r="P600" i="42" s="1"/>
  <c r="P601" i="42" s="1"/>
  <c r="P602" i="42" s="1"/>
  <c r="P603" i="42" s="1"/>
  <c r="P604" i="42" s="1"/>
  <c r="P605" i="42" s="1"/>
  <c r="P606" i="42" s="1"/>
  <c r="P607" i="42" s="1"/>
  <c r="P608" i="42" s="1"/>
  <c r="P609" i="42" s="1"/>
  <c r="P610" i="42" s="1"/>
  <c r="P611" i="42" s="1"/>
  <c r="P612" i="42" s="1"/>
  <c r="P613" i="42" s="1"/>
  <c r="P614" i="42" s="1"/>
  <c r="P615" i="42" s="1"/>
  <c r="P616" i="42" s="1"/>
  <c r="P617" i="42" s="1"/>
  <c r="P618" i="42" s="1"/>
  <c r="P619" i="42" s="1"/>
  <c r="P620" i="42" s="1"/>
  <c r="P621" i="42" s="1"/>
  <c r="P622" i="42" s="1"/>
  <c r="P623" i="42" s="1"/>
  <c r="P624" i="42" s="1"/>
  <c r="B593" i="42"/>
  <c r="B624" i="42" l="1"/>
  <c r="P625" i="42"/>
  <c r="P626" i="42" s="1"/>
  <c r="P627" i="42" s="1"/>
  <c r="P628" i="42" s="1"/>
  <c r="P629" i="42" s="1"/>
  <c r="P630" i="42" l="1"/>
  <c r="P631" i="42" s="1"/>
  <c r="P632" i="42" s="1"/>
  <c r="P633" i="42" s="1"/>
  <c r="P634" i="42" s="1"/>
  <c r="P635" i="42" s="1"/>
  <c r="B629" i="42"/>
  <c r="P636" i="42" l="1"/>
  <c r="P637" i="42" s="1"/>
  <c r="P638" i="42" s="1"/>
  <c r="P639" i="42" s="1"/>
  <c r="P640" i="42" s="1"/>
  <c r="P641" i="42" s="1"/>
  <c r="B635" i="42"/>
  <c r="P642" i="42" l="1"/>
  <c r="P643" i="42" s="1"/>
  <c r="P644" i="42" s="1"/>
  <c r="P645" i="42" s="1"/>
  <c r="P646" i="42" s="1"/>
  <c r="P647" i="42" s="1"/>
  <c r="P648" i="42" s="1"/>
  <c r="P649" i="42" s="1"/>
  <c r="B641" i="42"/>
  <c r="P650" i="42" l="1"/>
  <c r="P651" i="42" s="1"/>
  <c r="P652" i="42" s="1"/>
  <c r="P653" i="42" s="1"/>
  <c r="P654" i="42" s="1"/>
  <c r="P655" i="42" s="1"/>
  <c r="P656" i="42" s="1"/>
  <c r="P657" i="42" s="1"/>
  <c r="P658" i="42" s="1"/>
  <c r="P659" i="42" s="1"/>
  <c r="P660" i="42" s="1"/>
  <c r="P661" i="42" s="1"/>
  <c r="P662" i="42" s="1"/>
  <c r="P663" i="42" s="1"/>
  <c r="P664" i="42" s="1"/>
  <c r="P665" i="42" s="1"/>
  <c r="P666" i="42" s="1"/>
  <c r="P667" i="42" s="1"/>
  <c r="P668" i="42" s="1"/>
  <c r="P669" i="42" s="1"/>
  <c r="P670" i="42" s="1"/>
  <c r="P671" i="42" s="1"/>
  <c r="P672" i="42" s="1"/>
  <c r="P673" i="42" s="1"/>
  <c r="P674" i="42" s="1"/>
  <c r="P675" i="42" s="1"/>
  <c r="P676" i="42" s="1"/>
  <c r="P677" i="42" s="1"/>
  <c r="P678" i="42" s="1"/>
  <c r="P679" i="42" s="1"/>
  <c r="P680" i="42" s="1"/>
  <c r="P681" i="42" s="1"/>
  <c r="P682" i="42" s="1"/>
  <c r="P683" i="42" s="1"/>
  <c r="P684" i="42" s="1"/>
  <c r="P685" i="42" s="1"/>
  <c r="P686" i="42" s="1"/>
  <c r="P687" i="42" s="1"/>
  <c r="P688" i="42" s="1"/>
  <c r="P689" i="42" s="1"/>
  <c r="P690" i="42" s="1"/>
  <c r="P691" i="42" s="1"/>
  <c r="P692" i="42" s="1"/>
  <c r="P693" i="42" s="1"/>
  <c r="P694" i="42" s="1"/>
  <c r="P695" i="42" s="1"/>
  <c r="P696" i="42" s="1"/>
  <c r="P697" i="42" s="1"/>
  <c r="P698" i="42" s="1"/>
  <c r="P699" i="42" s="1"/>
  <c r="P700" i="42" s="1"/>
  <c r="P701" i="42" s="1"/>
  <c r="P702" i="42" s="1"/>
  <c r="P703" i="42" s="1"/>
  <c r="P704" i="42" s="1"/>
  <c r="P705" i="42" s="1"/>
  <c r="P706" i="42" s="1"/>
  <c r="P707" i="42" s="1"/>
  <c r="P708" i="42" s="1"/>
  <c r="P709" i="42" s="1"/>
  <c r="P710" i="42" s="1"/>
  <c r="P711" i="42" s="1"/>
  <c r="P712" i="42" s="1"/>
  <c r="P713" i="42" s="1"/>
  <c r="P714" i="42" s="1"/>
  <c r="P715" i="42" s="1"/>
  <c r="P716" i="42" s="1"/>
  <c r="P717" i="42" s="1"/>
  <c r="P718" i="42" s="1"/>
  <c r="P719" i="42" s="1"/>
  <c r="P720" i="42" s="1"/>
  <c r="P721" i="42" s="1"/>
  <c r="P722" i="42" s="1"/>
  <c r="P723" i="42" s="1"/>
  <c r="P724" i="42" s="1"/>
  <c r="P725" i="42" s="1"/>
  <c r="P726" i="42" s="1"/>
  <c r="P727" i="42" s="1"/>
  <c r="P728" i="42" s="1"/>
  <c r="P729" i="42" s="1"/>
  <c r="P730" i="42" s="1"/>
  <c r="P731" i="42" s="1"/>
  <c r="B649" i="42"/>
</calcChain>
</file>

<file path=xl/sharedStrings.xml><?xml version="1.0" encoding="utf-8"?>
<sst xmlns="http://schemas.openxmlformats.org/spreadsheetml/2006/main" count="12298" uniqueCount="3709">
  <si>
    <t xml:space="preserve">Grund, warum keine Hauptdiagnose gestellt wurde </t>
  </si>
  <si>
    <t>Andere Gründe</t>
  </si>
  <si>
    <t>HIV - Infektionsstatus</t>
  </si>
  <si>
    <t>Hepatitis B - Infektionsstatus</t>
  </si>
  <si>
    <t>Hepatitis C - Infektionsstatus</t>
  </si>
  <si>
    <t>Nein, nie</t>
  </si>
  <si>
    <t xml:space="preserve">GUATEMALA                               </t>
  </si>
  <si>
    <t xml:space="preserve"> GTM </t>
  </si>
  <si>
    <t xml:space="preserve">PANAMA                                  </t>
  </si>
  <si>
    <t xml:space="preserve"> PAN </t>
  </si>
  <si>
    <t xml:space="preserve">AUSTRALIEN                              </t>
  </si>
  <si>
    <t xml:space="preserve"> AUS </t>
  </si>
  <si>
    <t xml:space="preserve">GUYANA                                  </t>
  </si>
  <si>
    <t xml:space="preserve"> GUY </t>
  </si>
  <si>
    <t xml:space="preserve">PERU                                    </t>
  </si>
  <si>
    <t xml:space="preserve"> PER </t>
  </si>
  <si>
    <t>ÖSTERREICH</t>
  </si>
  <si>
    <t xml:space="preserve"> AUT </t>
  </si>
  <si>
    <t xml:space="preserve">HONDURAS                                </t>
  </si>
  <si>
    <t xml:space="preserve"> HND </t>
  </si>
  <si>
    <t xml:space="preserve">PHILIPPINEN                            </t>
  </si>
  <si>
    <t xml:space="preserve"> PHL </t>
  </si>
  <si>
    <t>ASERBEIDSCHAN</t>
  </si>
  <si>
    <t xml:space="preserve"> AZE </t>
  </si>
  <si>
    <t xml:space="preserve">KROATIEN        </t>
  </si>
  <si>
    <t xml:space="preserve"> HRV </t>
  </si>
  <si>
    <t xml:space="preserve">BURUNDI                                 </t>
  </si>
  <si>
    <t xml:space="preserve"> BDI </t>
  </si>
  <si>
    <t xml:space="preserve">HAITI                                   </t>
  </si>
  <si>
    <t xml:space="preserve"> HTI </t>
  </si>
  <si>
    <t xml:space="preserve">POLEN                                  </t>
  </si>
  <si>
    <t xml:space="preserve"> POL </t>
  </si>
  <si>
    <t xml:space="preserve">BELGIEN                              </t>
  </si>
  <si>
    <t xml:space="preserve"> BEL </t>
  </si>
  <si>
    <t xml:space="preserve">UNGARN                                 </t>
  </si>
  <si>
    <t xml:space="preserve"> HUN </t>
  </si>
  <si>
    <t xml:space="preserve">PUERTO RICO                             </t>
  </si>
  <si>
    <t xml:space="preserve"> PRI </t>
  </si>
  <si>
    <t xml:space="preserve">BENIN                                   </t>
  </si>
  <si>
    <t xml:space="preserve"> BEN </t>
  </si>
  <si>
    <t xml:space="preserve">INDONESIEN                              </t>
  </si>
  <si>
    <t xml:space="preserve"> IDN </t>
  </si>
  <si>
    <t>NORDKOREA</t>
  </si>
  <si>
    <t xml:space="preserve"> PRK </t>
  </si>
  <si>
    <t xml:space="preserve">BURKINA FASO                            </t>
  </si>
  <si>
    <t xml:space="preserve"> BFA </t>
  </si>
  <si>
    <t xml:space="preserve">INDIEN                                  </t>
  </si>
  <si>
    <t xml:space="preserve"> IND </t>
  </si>
  <si>
    <t xml:space="preserve">PORTUGAL                                </t>
  </si>
  <si>
    <t xml:space="preserve"> PRT </t>
  </si>
  <si>
    <t xml:space="preserve">BANGLADESCH                              </t>
  </si>
  <si>
    <t xml:space="preserve"> BGD </t>
  </si>
  <si>
    <t xml:space="preserve">IRLAND                                 </t>
  </si>
  <si>
    <t xml:space="preserve"> IRL </t>
  </si>
  <si>
    <t xml:space="preserve">PARAGUAY                                </t>
  </si>
  <si>
    <t xml:space="preserve"> PRY </t>
  </si>
  <si>
    <t xml:space="preserve">BULGARIEN                               </t>
  </si>
  <si>
    <t xml:space="preserve"> BGR </t>
  </si>
  <si>
    <t>IRAN</t>
  </si>
  <si>
    <t xml:space="preserve"> IRN </t>
  </si>
  <si>
    <t xml:space="preserve">QATAR                                   </t>
  </si>
  <si>
    <t xml:space="preserve"> QAT </t>
  </si>
  <si>
    <t xml:space="preserve">BAHRAIN                                 </t>
  </si>
  <si>
    <t xml:space="preserve"> BHR </t>
  </si>
  <si>
    <t xml:space="preserve">IRAK                                    </t>
  </si>
  <si>
    <t xml:space="preserve"> IRQ </t>
  </si>
  <si>
    <t xml:space="preserve">RUMAENIEN                                </t>
  </si>
  <si>
    <t xml:space="preserve"> ROM </t>
  </si>
  <si>
    <t xml:space="preserve">BOSNIEN-HERZEGOWINA                  </t>
  </si>
  <si>
    <t xml:space="preserve"> BIH </t>
  </si>
  <si>
    <t xml:space="preserve">ISLAND                                 </t>
  </si>
  <si>
    <t xml:space="preserve"> ISL </t>
  </si>
  <si>
    <t xml:space="preserve">RUSSISCHE FOEDERATION                      </t>
  </si>
  <si>
    <t xml:space="preserve"> RUS </t>
  </si>
  <si>
    <t xml:space="preserve">BELIZE                                  </t>
  </si>
  <si>
    <t xml:space="preserve"> BLZ </t>
  </si>
  <si>
    <t xml:space="preserve">ISRAEL                                  </t>
  </si>
  <si>
    <t xml:space="preserve"> ISR </t>
  </si>
  <si>
    <t xml:space="preserve">RUANDA                                  </t>
  </si>
  <si>
    <t xml:space="preserve"> RWA </t>
  </si>
  <si>
    <t xml:space="preserve">BERMUDAS                                 </t>
  </si>
  <si>
    <t xml:space="preserve"> BMU </t>
  </si>
  <si>
    <t xml:space="preserve">ITALIEN                                 </t>
  </si>
  <si>
    <t xml:space="preserve"> ITA </t>
  </si>
  <si>
    <t xml:space="preserve">SAUDI ARABIEN                           </t>
  </si>
  <si>
    <t xml:space="preserve"> SAU </t>
  </si>
  <si>
    <t xml:space="preserve">BOLIVIEN                                </t>
  </si>
  <si>
    <t xml:space="preserve"> BOL </t>
  </si>
  <si>
    <t xml:space="preserve">JAMAICA                                 </t>
  </si>
  <si>
    <t xml:space="preserve"> JAM </t>
  </si>
  <si>
    <t xml:space="preserve">SUDAN                                   </t>
  </si>
  <si>
    <t xml:space="preserve"> SDN </t>
  </si>
  <si>
    <t>BRASILIEN</t>
  </si>
  <si>
    <t xml:space="preserve"> BRA </t>
  </si>
  <si>
    <t xml:space="preserve">JORDANIEN                                  </t>
  </si>
  <si>
    <t xml:space="preserve"> JOR </t>
  </si>
  <si>
    <t xml:space="preserve">SENEGAL                                 </t>
  </si>
  <si>
    <t xml:space="preserve"> SEN </t>
  </si>
  <si>
    <t xml:space="preserve">JAPAN                                   </t>
  </si>
  <si>
    <t xml:space="preserve"> JPN </t>
  </si>
  <si>
    <t xml:space="preserve">SINGAPUR                               </t>
  </si>
  <si>
    <t xml:space="preserve"> SGP </t>
  </si>
  <si>
    <t xml:space="preserve">BHUTAN                                  </t>
  </si>
  <si>
    <t xml:space="preserve"> BTN </t>
  </si>
  <si>
    <t xml:space="preserve">KASACHSTAN                              </t>
  </si>
  <si>
    <t xml:space="preserve"> KAZ </t>
  </si>
  <si>
    <t xml:space="preserve">SIERRA LEONE                            </t>
  </si>
  <si>
    <t xml:space="preserve"> SLE </t>
  </si>
  <si>
    <t xml:space="preserve">BOTSWANA                                </t>
  </si>
  <si>
    <t xml:space="preserve"> BWA </t>
  </si>
  <si>
    <t xml:space="preserve">KENIA                                   </t>
  </si>
  <si>
    <t xml:space="preserve"> KEN </t>
  </si>
  <si>
    <t xml:space="preserve">EL SALVADOR                             </t>
  </si>
  <si>
    <t xml:space="preserve"> SLV </t>
  </si>
  <si>
    <t xml:space="preserve">ZENTRALAFRIKANISCHE REPUBLIK                </t>
  </si>
  <si>
    <t xml:space="preserve"> CAF </t>
  </si>
  <si>
    <t xml:space="preserve">KIRGISISTAN                              </t>
  </si>
  <si>
    <t xml:space="preserve"> KGZ </t>
  </si>
  <si>
    <t xml:space="preserve">SOMALIA                                 </t>
  </si>
  <si>
    <t xml:space="preserve"> SOM </t>
  </si>
  <si>
    <t xml:space="preserve">CANADA                                  </t>
  </si>
  <si>
    <t xml:space="preserve"> CAN </t>
  </si>
  <si>
    <t xml:space="preserve">KAMBODSCHA                                </t>
  </si>
  <si>
    <t xml:space="preserve"> KHM </t>
  </si>
  <si>
    <t xml:space="preserve">SURINAM                                </t>
  </si>
  <si>
    <t xml:space="preserve"> SUR </t>
  </si>
  <si>
    <t xml:space="preserve"> CHE </t>
  </si>
  <si>
    <t xml:space="preserve">SÜDKOREA                     </t>
  </si>
  <si>
    <t xml:space="preserve"> KOR </t>
  </si>
  <si>
    <t>SLOWAKEI</t>
  </si>
  <si>
    <t xml:space="preserve"> SVK </t>
  </si>
  <si>
    <t xml:space="preserve">CHILE                                   </t>
  </si>
  <si>
    <t>hivcode</t>
  </si>
  <si>
    <t>HIV-Code</t>
  </si>
  <si>
    <t xml:space="preserve"> CHL </t>
  </si>
  <si>
    <t xml:space="preserve">KUWAIT                                  </t>
  </si>
  <si>
    <t xml:space="preserve"> KWT </t>
  </si>
  <si>
    <t xml:space="preserve">SLOWENIEN                               </t>
  </si>
  <si>
    <t xml:space="preserve"> SVN </t>
  </si>
  <si>
    <t xml:space="preserve">CHINA                                   </t>
  </si>
  <si>
    <t xml:space="preserve"> CHN </t>
  </si>
  <si>
    <t xml:space="preserve">LAOS        </t>
  </si>
  <si>
    <t xml:space="preserve"> LAO </t>
  </si>
  <si>
    <t xml:space="preserve">SCHWEDEN                                  </t>
  </si>
  <si>
    <t xml:space="preserve"> SWE </t>
  </si>
  <si>
    <t xml:space="preserve">KAMERUN                                </t>
  </si>
  <si>
    <t xml:space="preserve"> CMR </t>
  </si>
  <si>
    <t xml:space="preserve">LIBANON                                 </t>
  </si>
  <si>
    <t xml:space="preserve"> LBN </t>
  </si>
  <si>
    <t>SYRIEN</t>
  </si>
  <si>
    <t xml:space="preserve"> SYR </t>
  </si>
  <si>
    <t>REPUBLIK KONGO</t>
  </si>
  <si>
    <t xml:space="preserve"> COD </t>
  </si>
  <si>
    <t xml:space="preserve">LIBERIA                                 </t>
  </si>
  <si>
    <t xml:space="preserve"> LBR </t>
  </si>
  <si>
    <t xml:space="preserve">TSCHAD                                    </t>
  </si>
  <si>
    <t xml:space="preserve"> TCD </t>
  </si>
  <si>
    <t xml:space="preserve">KONGO                                   </t>
  </si>
  <si>
    <t xml:space="preserve"> COG </t>
  </si>
  <si>
    <t>LIBYEN</t>
  </si>
  <si>
    <t xml:space="preserve"> LBY </t>
  </si>
  <si>
    <t xml:space="preserve">TOGO                                    </t>
  </si>
  <si>
    <t xml:space="preserve"> TGO </t>
  </si>
  <si>
    <t xml:space="preserve">KOLUMBIEN                                </t>
  </si>
  <si>
    <t xml:space="preserve"> COL </t>
  </si>
  <si>
    <t xml:space="preserve">LIECHTENSTEIN                           </t>
  </si>
  <si>
    <t xml:space="preserve"> LIE </t>
  </si>
  <si>
    <t xml:space="preserve">THAILAND                                </t>
  </si>
  <si>
    <t xml:space="preserve"> THA </t>
  </si>
  <si>
    <t xml:space="preserve">COSTA RICA                              </t>
  </si>
  <si>
    <t xml:space="preserve"> CRI </t>
  </si>
  <si>
    <t xml:space="preserve">SRI LANKA                               </t>
  </si>
  <si>
    <t xml:space="preserve"> LKA </t>
  </si>
  <si>
    <t xml:space="preserve">TADSCHIKISTAN                              </t>
  </si>
  <si>
    <t xml:space="preserve"> TJK </t>
  </si>
  <si>
    <t xml:space="preserve">CUBA                                    </t>
  </si>
  <si>
    <t xml:space="preserve"> CUB </t>
  </si>
  <si>
    <t xml:space="preserve">LESOTHO                                 </t>
  </si>
  <si>
    <t xml:space="preserve"> LSO </t>
  </si>
  <si>
    <t xml:space="preserve">TURKMENISTAN                            </t>
  </si>
  <si>
    <t xml:space="preserve"> TKM </t>
  </si>
  <si>
    <t>ZYPERN</t>
  </si>
  <si>
    <t xml:space="preserve"> CYP </t>
  </si>
  <si>
    <t>LITAUEN</t>
  </si>
  <si>
    <t xml:space="preserve"> LTU </t>
  </si>
  <si>
    <t xml:space="preserve">OSTTIMOR                              </t>
  </si>
  <si>
    <t xml:space="preserve"> TMP </t>
  </si>
  <si>
    <t>TSCHECHIEN</t>
  </si>
  <si>
    <t xml:space="preserve"> CZE </t>
  </si>
  <si>
    <t xml:space="preserve">LUXEMBOURG                              </t>
  </si>
  <si>
    <t xml:space="preserve"> LUX </t>
  </si>
  <si>
    <t xml:space="preserve">TUNESIEN                                </t>
  </si>
  <si>
    <t xml:space="preserve"> TUN </t>
  </si>
  <si>
    <t xml:space="preserve">DJIBOUTI                                </t>
  </si>
  <si>
    <t xml:space="preserve"> DJI </t>
  </si>
  <si>
    <t>LETTLAND</t>
  </si>
  <si>
    <t xml:space="preserve"> LVA </t>
  </si>
  <si>
    <t xml:space="preserve">TUERKEI                                  </t>
  </si>
  <si>
    <t xml:space="preserve"> TUR </t>
  </si>
  <si>
    <t xml:space="preserve">DÄNEMARK                                 </t>
  </si>
  <si>
    <t xml:space="preserve"> DNK </t>
  </si>
  <si>
    <t xml:space="preserve">MAROKKO                                 </t>
  </si>
  <si>
    <t xml:space="preserve"> MAR </t>
  </si>
  <si>
    <t xml:space="preserve">TAIWAN               </t>
  </si>
  <si>
    <t xml:space="preserve"> TWN </t>
  </si>
  <si>
    <t xml:space="preserve">DOMINIKANISCHE REPUBLIK                      </t>
  </si>
  <si>
    <t xml:space="preserve"> DOM </t>
  </si>
  <si>
    <t xml:space="preserve">MOLDAVIEN                    </t>
  </si>
  <si>
    <t xml:space="preserve"> MDA </t>
  </si>
  <si>
    <t xml:space="preserve">TANSANIA         </t>
  </si>
  <si>
    <t xml:space="preserve"> TZA </t>
  </si>
  <si>
    <t xml:space="preserve">ALGERIEN                               </t>
  </si>
  <si>
    <t xml:space="preserve"> DZA </t>
  </si>
  <si>
    <t xml:space="preserve">MADAGASKAR                              </t>
  </si>
  <si>
    <t xml:space="preserve"> MDG </t>
  </si>
  <si>
    <t xml:space="preserve">UGANDA                                  </t>
  </si>
  <si>
    <t xml:space="preserve"> UGA </t>
  </si>
  <si>
    <t xml:space="preserve">ECUADOR                                 </t>
  </si>
  <si>
    <t xml:space="preserve"> ECU </t>
  </si>
  <si>
    <t xml:space="preserve">MEXICO                                  </t>
  </si>
  <si>
    <t xml:space="preserve"> MEX </t>
  </si>
  <si>
    <t xml:space="preserve">UKRAINE                                 </t>
  </si>
  <si>
    <t xml:space="preserve"> UKR </t>
  </si>
  <si>
    <t>AEGYPTEN</t>
  </si>
  <si>
    <t>weiter</t>
  </si>
  <si>
    <t>Weitervermittlung am Betreuungsende</t>
  </si>
  <si>
    <t>SERBIEN</t>
  </si>
  <si>
    <t>SRB</t>
  </si>
  <si>
    <t>MONTENEGRO</t>
  </si>
  <si>
    <t>MNE</t>
  </si>
  <si>
    <t>Sortierung nach Code (ISO 3166 ALPHA-3) *</t>
  </si>
  <si>
    <t>Sortierung nach Staat (ISO 3166 ALPHA-3) *</t>
  </si>
  <si>
    <t xml:space="preserve"> EGY </t>
  </si>
  <si>
    <t>MAZEDONIEN</t>
  </si>
  <si>
    <t xml:space="preserve"> MKD </t>
  </si>
  <si>
    <t xml:space="preserve">URUGUAY                                 </t>
  </si>
  <si>
    <t xml:space="preserve"> URY </t>
  </si>
  <si>
    <t xml:space="preserve">ERITREA                                 </t>
  </si>
  <si>
    <t xml:space="preserve"> ERI </t>
  </si>
  <si>
    <t>Alleinlebend</t>
  </si>
  <si>
    <t>Derzeit in Schulausbildung</t>
  </si>
  <si>
    <t>ohne Schulabschluss abgegangen</t>
  </si>
  <si>
    <t>Hauptschul-/ Volksschulabschluss</t>
  </si>
  <si>
    <t>Realschulabschluss / Polytechnische Oberschule</t>
  </si>
  <si>
    <t>(Fach-)Hochschulreife / Abitur</t>
  </si>
  <si>
    <t>Anderer Schulabschluss</t>
  </si>
  <si>
    <t>Derzeit in Hochschul- oder Berufsausbildung</t>
  </si>
  <si>
    <t>Keine Hochschul- oder Berufsausbildung abgeschlossen</t>
  </si>
  <si>
    <t>Meister / Techniker</t>
  </si>
  <si>
    <t>Anderer Berufsabschluss</t>
  </si>
  <si>
    <t>Wohnverhältnis</t>
  </si>
  <si>
    <t xml:space="preserve">Selbständiges Wohnen (eigene/gemietete Wohnung/Haus)  </t>
  </si>
  <si>
    <t>Ambulant Betreutes Wohnen</t>
  </si>
  <si>
    <t>(Fach)-Klinik, stationäre Rehabilitationseinrichtung</t>
  </si>
  <si>
    <t>Wohnheim / Übergangswohnheim</t>
  </si>
  <si>
    <t>Erwerbssituation</t>
  </si>
  <si>
    <t>Arbeiter / Angestellter / Beamte</t>
  </si>
  <si>
    <t>In beruflicher Rehabilitation  (Leistung zur Teilhabe am Arbeitsleben)</t>
  </si>
  <si>
    <t>Schüler / Student</t>
  </si>
  <si>
    <t>Rentner / Pensionär</t>
  </si>
  <si>
    <t>Problematische Schulden</t>
  </si>
  <si>
    <t xml:space="preserve">Keine </t>
  </si>
  <si>
    <t>bis 10.000 Eurro</t>
  </si>
  <si>
    <t>bis 25.000 Eurro</t>
  </si>
  <si>
    <t xml:space="preserve">bis 50.000 Euro </t>
  </si>
  <si>
    <t>Mehr</t>
  </si>
  <si>
    <t xml:space="preserve">Rauchen / Inhalieren / Schnüffeln </t>
  </si>
  <si>
    <t>Essen / Trinken</t>
  </si>
  <si>
    <t>Schnupfen / Schniefen</t>
  </si>
  <si>
    <t>Andere Arten</t>
  </si>
  <si>
    <t xml:space="preserve">MALI                                    </t>
  </si>
  <si>
    <t xml:space="preserve"> MLI </t>
  </si>
  <si>
    <t>VEREINIGTE STAATEN VON AMERIKA</t>
  </si>
  <si>
    <t xml:space="preserve"> USA </t>
  </si>
  <si>
    <t xml:space="preserve">MALTA                                   </t>
  </si>
  <si>
    <t xml:space="preserve"> MLT </t>
  </si>
  <si>
    <t xml:space="preserve">USBEKISTAN                              </t>
  </si>
  <si>
    <t xml:space="preserve"> UZB </t>
  </si>
  <si>
    <t xml:space="preserve">SPANIEN                                 </t>
  </si>
  <si>
    <t xml:space="preserve"> ESP </t>
  </si>
  <si>
    <t xml:space="preserve">MONGOLEI                                </t>
  </si>
  <si>
    <t xml:space="preserve"> MNG </t>
  </si>
  <si>
    <t xml:space="preserve">VENEZUELA                               </t>
  </si>
  <si>
    <t xml:space="preserve"> VEN </t>
  </si>
  <si>
    <t>ESTLAND</t>
  </si>
  <si>
    <t xml:space="preserve"> EST </t>
  </si>
  <si>
    <t xml:space="preserve">MOZAMBIQUE                              </t>
  </si>
  <si>
    <t xml:space="preserve"> MOZ </t>
  </si>
  <si>
    <t xml:space="preserve">VIETNAM                                </t>
  </si>
  <si>
    <t xml:space="preserve"> VNM </t>
  </si>
  <si>
    <t>AETHIOPIEN</t>
  </si>
  <si>
    <t xml:space="preserve"> ETH </t>
  </si>
  <si>
    <t xml:space="preserve">MAURETANIEN                             </t>
  </si>
  <si>
    <t xml:space="preserve"> MRT </t>
  </si>
  <si>
    <t xml:space="preserve">FINNLAND                                 </t>
  </si>
  <si>
    <t xml:space="preserve"> FIN </t>
  </si>
  <si>
    <t xml:space="preserve">MALAWI                                  </t>
  </si>
  <si>
    <t xml:space="preserve"> MWI </t>
  </si>
  <si>
    <t xml:space="preserve">YEMEN                                   </t>
  </si>
  <si>
    <t xml:space="preserve"> YEM </t>
  </si>
  <si>
    <t>Kategorien</t>
  </si>
  <si>
    <t>C (6)</t>
  </si>
  <si>
    <t>Ja, (auch) in den letzten 30 Tagen vor Betreuungsbeginn</t>
  </si>
  <si>
    <t>0 - 98</t>
  </si>
  <si>
    <t>sonstiges</t>
  </si>
  <si>
    <t xml:space="preserve">FRANKREICH                                  </t>
  </si>
  <si>
    <t xml:space="preserve"> FRA </t>
  </si>
  <si>
    <t xml:space="preserve">MALAYSIA                                </t>
  </si>
  <si>
    <t xml:space="preserve"> MYS </t>
  </si>
  <si>
    <t xml:space="preserve">GABUN                                   </t>
  </si>
  <si>
    <t xml:space="preserve"> GAB </t>
  </si>
  <si>
    <t xml:space="preserve">NAMIBIA                                 </t>
  </si>
  <si>
    <t xml:space="preserve"> NAM </t>
  </si>
  <si>
    <t xml:space="preserve">SÜDAFRICA                            </t>
  </si>
  <si>
    <t xml:space="preserve"> ZAF </t>
  </si>
  <si>
    <t>GROSSBRITANNIEN</t>
  </si>
  <si>
    <t xml:space="preserve"> GBR </t>
  </si>
  <si>
    <t xml:space="preserve">NIGER                                   </t>
  </si>
  <si>
    <t xml:space="preserve"> NER </t>
  </si>
  <si>
    <t xml:space="preserve">SAMBIA                                  </t>
  </si>
  <si>
    <t xml:space="preserve"> ZMB </t>
  </si>
  <si>
    <t xml:space="preserve">GEORGIEN                                </t>
  </si>
  <si>
    <t xml:space="preserve"> GEO </t>
  </si>
  <si>
    <t xml:space="preserve">NIGERIA                                 </t>
  </si>
  <si>
    <t xml:space="preserve"> NGA </t>
  </si>
  <si>
    <t xml:space="preserve">ZIMBABWE                                </t>
  </si>
  <si>
    <t xml:space="preserve"> ZWE </t>
  </si>
  <si>
    <t xml:space="preserve">GHANA                                   </t>
  </si>
  <si>
    <t xml:space="preserve"> GHA </t>
  </si>
  <si>
    <t xml:space="preserve">NICARAGUA                               </t>
  </si>
  <si>
    <t xml:space="preserve"> NIC </t>
  </si>
  <si>
    <t xml:space="preserve"> XXX </t>
  </si>
  <si>
    <t>Sonstige</t>
  </si>
  <si>
    <t>fallnr</t>
  </si>
  <si>
    <t>betrnr</t>
  </si>
  <si>
    <t>Fallnummer</t>
  </si>
  <si>
    <t>Betreuungsnummer</t>
  </si>
  <si>
    <t>1 - 99</t>
  </si>
  <si>
    <t>1 - 99999</t>
  </si>
  <si>
    <t xml:space="preserve">SCHWEIZ                             </t>
  </si>
  <si>
    <t>1 - 999</t>
  </si>
  <si>
    <t>Teilstellennummer</t>
  </si>
  <si>
    <t>Datum des Betreuungsbeginns</t>
  </si>
  <si>
    <t>Eigene Problematik</t>
  </si>
  <si>
    <t>Partner</t>
  </si>
  <si>
    <t>Kind</t>
  </si>
  <si>
    <t>Geschwister</t>
  </si>
  <si>
    <t>Eltern(teil)</t>
  </si>
  <si>
    <t>Andere</t>
  </si>
  <si>
    <t>0</t>
  </si>
  <si>
    <t>Glücksspielen</t>
  </si>
  <si>
    <t>Alter bei Betreuungsbeginn (in Jahren)</t>
  </si>
  <si>
    <t>Vermittelnde Instanz</t>
  </si>
  <si>
    <t>Keine / Selbstmelder</t>
  </si>
  <si>
    <t>betdau</t>
  </si>
  <si>
    <t>Dauer der Betreuung</t>
  </si>
  <si>
    <t>in Tagen</t>
  </si>
  <si>
    <t>N (4)</t>
  </si>
  <si>
    <t>Stationäre Rehabilitationseinrichtung</t>
  </si>
  <si>
    <t xml:space="preserve"> Kosten-/ Leistungsträger</t>
  </si>
  <si>
    <t>Pauschal/ institutionell finanziert (z.B.ÖGD)</t>
  </si>
  <si>
    <t>Arbeitsargenturen, Jobcenter</t>
  </si>
  <si>
    <t>Pflegeversicherung</t>
  </si>
  <si>
    <t>Arbeitgeber</t>
  </si>
  <si>
    <t>Buprenorphin</t>
  </si>
  <si>
    <t>Substanz(gruppe)</t>
  </si>
  <si>
    <t>Rentenversicherung</t>
  </si>
  <si>
    <t>Krankenversicherung</t>
  </si>
  <si>
    <t>kosten8</t>
  </si>
  <si>
    <t>kosten9</t>
  </si>
  <si>
    <t>tsnr</t>
  </si>
  <si>
    <t>WEISSRUSSLAND</t>
  </si>
  <si>
    <t xml:space="preserve">WEISSRUSSLAND                          </t>
  </si>
  <si>
    <t>staatenlos</t>
  </si>
  <si>
    <t>Postleitzahl der Klientenadresse</t>
  </si>
  <si>
    <t>BLR</t>
  </si>
  <si>
    <t>andere Staaten</t>
  </si>
  <si>
    <t xml:space="preserve"> YYY</t>
  </si>
  <si>
    <t>PRY</t>
  </si>
  <si>
    <t>PER</t>
  </si>
  <si>
    <t>PHL</t>
  </si>
  <si>
    <t>POL</t>
  </si>
  <si>
    <t>PRT</t>
  </si>
  <si>
    <t>PRI</t>
  </si>
  <si>
    <t>QAT</t>
  </si>
  <si>
    <t>COD</t>
  </si>
  <si>
    <t xml:space="preserve">JEMEN                                   </t>
  </si>
  <si>
    <t>RWA</t>
  </si>
  <si>
    <t>ROM</t>
  </si>
  <si>
    <t>RUS</t>
  </si>
  <si>
    <t>ZMB</t>
  </si>
  <si>
    <t>SAU</t>
  </si>
  <si>
    <t>SWE</t>
  </si>
  <si>
    <t>CHE</t>
  </si>
  <si>
    <t>SEN</t>
  </si>
  <si>
    <t>SLE</t>
  </si>
  <si>
    <t>SGP</t>
  </si>
  <si>
    <t>SVK</t>
  </si>
  <si>
    <t xml:space="preserve">SÜDAFRIKA                            </t>
  </si>
  <si>
    <t xml:space="preserve"> DEU</t>
  </si>
  <si>
    <t xml:space="preserve">NEUSEELAND                             </t>
  </si>
  <si>
    <t>VER. ARABISCHE EMIRATE</t>
  </si>
  <si>
    <t xml:space="preserve">VEREINIGTE STAATEN </t>
  </si>
  <si>
    <t xml:space="preserve"> BLR</t>
  </si>
  <si>
    <t>OESTERREICH</t>
  </si>
  <si>
    <t xml:space="preserve">ZENTRALAFRIK. REPUBLIK                </t>
  </si>
  <si>
    <t>Gültige Aufenthaltsgenehmigung </t>
  </si>
  <si>
    <t>Duldung</t>
  </si>
  <si>
    <t>aktuell keine Aufenthaltsgenehmigung oder Duldung</t>
  </si>
  <si>
    <t>trifft nicht zu</t>
  </si>
  <si>
    <t>plz</t>
  </si>
  <si>
    <t>migration</t>
  </si>
  <si>
    <t>aufenthalt</t>
  </si>
  <si>
    <t>Migrationsstatus</t>
  </si>
  <si>
    <t>Aufenthaltsstatus</t>
  </si>
  <si>
    <t>Asylsuchender/Flüchtling</t>
  </si>
  <si>
    <t>2</t>
  </si>
  <si>
    <t>3</t>
  </si>
  <si>
    <t>4</t>
  </si>
  <si>
    <t>5</t>
  </si>
  <si>
    <t>Aussiedler</t>
  </si>
  <si>
    <t>Nicht eingebürgerter Migrant</t>
  </si>
  <si>
    <t>Eingebürgert</t>
  </si>
  <si>
    <t>mindestens 3 Stellen erforderlich, maximal 5 Stellen möglich, Stelle 4 und 5 müssen durch Punkt abgetrennt sein</t>
  </si>
  <si>
    <t>schädlicher Gebrauch</t>
  </si>
  <si>
    <t>Abhängigkeit: gegenwärtig abstinent</t>
  </si>
  <si>
    <t>Abhängigkeit: gegenwärtiger Substanzgebrauch</t>
  </si>
  <si>
    <t>Abhängigkeit: ständiger Substanzgebrauch</t>
  </si>
  <si>
    <t>Abhängigkeit: episodischer Substanzgebrauch</t>
  </si>
  <si>
    <t>Abhängigkeit: gegengwärtig abstinent in schützender Umgebung</t>
  </si>
  <si>
    <t>Abhängigkeit: gegenwärtig Teilnahme an ärztlich überwachtem Ersatzdrogenprogramm</t>
  </si>
  <si>
    <t>Abhängigkeit: gegenwärtig abstinent, aber in Behandlung mit aversiven/hemmenden Mitteln</t>
  </si>
  <si>
    <t>atypische Bulimie</t>
  </si>
  <si>
    <t>Erbrechen bei psychischen Störungen</t>
  </si>
  <si>
    <t>Hausfrau / Hausmann</t>
  </si>
  <si>
    <t>icdpsy1</t>
  </si>
  <si>
    <t>icdpsy2</t>
  </si>
  <si>
    <t>icdpsy3</t>
  </si>
  <si>
    <t>icdpsy4</t>
  </si>
  <si>
    <t>icdand1</t>
  </si>
  <si>
    <t>icdand2</t>
  </si>
  <si>
    <t>icdand3</t>
  </si>
  <si>
    <t>icdand4</t>
  </si>
  <si>
    <t>Alkohol</t>
  </si>
  <si>
    <t>N (3)</t>
  </si>
  <si>
    <t>N (5)</t>
  </si>
  <si>
    <t>N (2)</t>
  </si>
  <si>
    <t>Datum</t>
  </si>
  <si>
    <t>D</t>
  </si>
  <si>
    <t>N (1)</t>
  </si>
  <si>
    <t>angeho</t>
  </si>
  <si>
    <t>Jemals zuvor suchtbezogene Hilfe beansprucht</t>
  </si>
  <si>
    <t>Wiederaufnahme in dieser Einrichtung</t>
  </si>
  <si>
    <t>wieder</t>
  </si>
  <si>
    <t>kosten1</t>
  </si>
  <si>
    <t>kosten2</t>
  </si>
  <si>
    <t>kosten3</t>
  </si>
  <si>
    <t>kosten4</t>
  </si>
  <si>
    <t>kosten5</t>
  </si>
  <si>
    <t>kosten6</t>
  </si>
  <si>
    <t>kosten7</t>
  </si>
  <si>
    <t>zuvor01</t>
  </si>
  <si>
    <t>zuvor02</t>
  </si>
  <si>
    <t>zuvor03</t>
  </si>
  <si>
    <t>zuvor04</t>
  </si>
  <si>
    <t>zuvor05</t>
  </si>
  <si>
    <t>zuvor06</t>
  </si>
  <si>
    <t>zuvor07</t>
  </si>
  <si>
    <t>zuvor08</t>
  </si>
  <si>
    <t>zuvor09</t>
  </si>
  <si>
    <t>Essattacken bei anderen psychischen Störungen</t>
  </si>
  <si>
    <t>sonstige / n.n.b. Essstörungen</t>
  </si>
  <si>
    <t>zuvor10</t>
  </si>
  <si>
    <t>zuvor11</t>
  </si>
  <si>
    <t>zuvor12</t>
  </si>
  <si>
    <t>zuvor13</t>
  </si>
  <si>
    <t>zuvor14</t>
  </si>
  <si>
    <t>zuvor15</t>
  </si>
  <si>
    <t>partner</t>
  </si>
  <si>
    <t>lebensit</t>
  </si>
  <si>
    <t>lebensit1</t>
  </si>
  <si>
    <t>lebensit2</t>
  </si>
  <si>
    <t>lebensit3</t>
  </si>
  <si>
    <t>lebensit4</t>
  </si>
  <si>
    <t>lebensit5</t>
  </si>
  <si>
    <t>Text</t>
  </si>
  <si>
    <t>C (3)</t>
  </si>
  <si>
    <t>migrant1</t>
  </si>
  <si>
    <t>migrant2</t>
  </si>
  <si>
    <t>schule</t>
  </si>
  <si>
    <t>ausbild</t>
  </si>
  <si>
    <t>Am Tag vor Betreuungsbeginn</t>
  </si>
  <si>
    <t>wohnung1</t>
  </si>
  <si>
    <t>wohnung2</t>
  </si>
  <si>
    <t>Am Tag nach Betreuungsende</t>
  </si>
  <si>
    <t>erwerb1</t>
  </si>
  <si>
    <t>Arbeitslos nach SGB II (Bezug von ALG II)</t>
  </si>
  <si>
    <t>Arbeitslos nach SGB III (Bezug von ALG I)</t>
  </si>
  <si>
    <t>Selbständiger / Freiberufler</t>
  </si>
  <si>
    <t>erwerb2</t>
  </si>
  <si>
    <t>schulden</t>
  </si>
  <si>
    <t>masint01</t>
  </si>
  <si>
    <t>masint14</t>
  </si>
  <si>
    <t>masint13</t>
  </si>
  <si>
    <t>masint12</t>
  </si>
  <si>
    <t>masint11</t>
  </si>
  <si>
    <t>masint10</t>
  </si>
  <si>
    <t>masint09</t>
  </si>
  <si>
    <t>masint08</t>
  </si>
  <si>
    <t>masint07</t>
  </si>
  <si>
    <t>masint02</t>
  </si>
  <si>
    <t>masint03</t>
  </si>
  <si>
    <t>masint04</t>
  </si>
  <si>
    <t>masint05</t>
  </si>
  <si>
    <t>masint06</t>
  </si>
  <si>
    <t>substitut</t>
  </si>
  <si>
    <t>kooper01</t>
  </si>
  <si>
    <t>kooper02</t>
  </si>
  <si>
    <t>kooper03</t>
  </si>
  <si>
    <t>kooper04</t>
  </si>
  <si>
    <t>kooper05</t>
  </si>
  <si>
    <t>kooper06</t>
  </si>
  <si>
    <t>kooper07</t>
  </si>
  <si>
    <t>kooper08</t>
  </si>
  <si>
    <t>kooper09</t>
  </si>
  <si>
    <t>kooper10</t>
  </si>
  <si>
    <t>kooper11</t>
  </si>
  <si>
    <t>kooper12</t>
  </si>
  <si>
    <t>kooper13</t>
  </si>
  <si>
    <t>kooper14</t>
  </si>
  <si>
    <t>kooper15</t>
  </si>
  <si>
    <t>kooper16</t>
  </si>
  <si>
    <t>kooper17</t>
  </si>
  <si>
    <t>kooper18</t>
  </si>
  <si>
    <t>kooper19</t>
  </si>
  <si>
    <t>kooper20</t>
  </si>
  <si>
    <t>kooper21</t>
  </si>
  <si>
    <t>kooper22</t>
  </si>
  <si>
    <t>betend</t>
  </si>
  <si>
    <t>kontakte</t>
  </si>
  <si>
    <t>Weitervermittlung in / zu</t>
  </si>
  <si>
    <t>C (5)</t>
  </si>
  <si>
    <t>C (11)</t>
  </si>
  <si>
    <t>ICD-10-Diagnose (Stelle 2-4)</t>
  </si>
  <si>
    <t>alter</t>
  </si>
  <si>
    <t>Problematik von Personen im sozialen Umfeld</t>
  </si>
  <si>
    <t>Bei anderen Personen</t>
  </si>
  <si>
    <t>1</t>
  </si>
  <si>
    <t>Methadon</t>
  </si>
  <si>
    <t>Alter beim Erstkonsum</t>
  </si>
  <si>
    <t>Alter bei Störungsbeginn</t>
  </si>
  <si>
    <t>Selbstzahler</t>
  </si>
  <si>
    <t>Frage</t>
  </si>
  <si>
    <t>Geschlecht</t>
  </si>
  <si>
    <t>Jugendhilfe</t>
  </si>
  <si>
    <t>Sozialhilfe</t>
  </si>
  <si>
    <t>Sonstiges</t>
  </si>
  <si>
    <t>Lebenssituation</t>
  </si>
  <si>
    <t>JVA, Maßregelvollzug, Sicherheitsverwahrung</t>
  </si>
  <si>
    <t>ohne Wohnung</t>
  </si>
  <si>
    <t>Notunterkunft, Übernachtungsstelle</t>
  </si>
  <si>
    <t>Auszubildender</t>
  </si>
  <si>
    <t>Heroin</t>
  </si>
  <si>
    <t>I.v. Konsum</t>
  </si>
  <si>
    <t>Injektion</t>
  </si>
  <si>
    <t>Cannabis</t>
  </si>
  <si>
    <t>Barbiturate</t>
  </si>
  <si>
    <t>Benzodiazepine</t>
  </si>
  <si>
    <t>Kokain</t>
  </si>
  <si>
    <t>Crack</t>
  </si>
  <si>
    <t>Amphetamine</t>
  </si>
  <si>
    <t>LSD</t>
  </si>
  <si>
    <t>Mescalin</t>
  </si>
  <si>
    <t>Tabak</t>
  </si>
  <si>
    <t>ICD-Code</t>
  </si>
  <si>
    <t>Arbeitgeber, Betrieb, Schule</t>
  </si>
  <si>
    <t>Art der Beendigung</t>
  </si>
  <si>
    <t>nein</t>
  </si>
  <si>
    <t>Stellen</t>
  </si>
  <si>
    <t>männlich</t>
  </si>
  <si>
    <t>weiblich</t>
  </si>
  <si>
    <t>betbeg</t>
  </si>
  <si>
    <t>geschl</t>
  </si>
  <si>
    <t>keine Angaben</t>
  </si>
  <si>
    <t>betrgru</t>
  </si>
  <si>
    <t>vermitt</t>
  </si>
  <si>
    <t>ja</t>
  </si>
  <si>
    <t>Unterfrage</t>
  </si>
  <si>
    <t>zuvor16</t>
  </si>
  <si>
    <t>zuvor17</t>
  </si>
  <si>
    <t>zuvor18</t>
  </si>
  <si>
    <t>masint15</t>
  </si>
  <si>
    <t>masint16</t>
  </si>
  <si>
    <t>masint17</t>
  </si>
  <si>
    <t>Vorzeitig ohne ärztliches / therapeutisches Einverständniss / Abbruch durch Klient</t>
  </si>
  <si>
    <t>Außerplanmäßige Verlegung / außerplanmäßiger Wechsel in andere Einrichtung</t>
  </si>
  <si>
    <t>siehe Register "HIV-Code"</t>
  </si>
  <si>
    <t>0 - 999</t>
  </si>
  <si>
    <t>0 - 30</t>
  </si>
  <si>
    <t xml:space="preserve"> 1 - 99</t>
  </si>
  <si>
    <t>CIV</t>
  </si>
  <si>
    <t>Anorexia nervosa</t>
  </si>
  <si>
    <t>atypische Anorexia</t>
  </si>
  <si>
    <t>Bulimia nervosa</t>
  </si>
  <si>
    <t>atypische Bulimia nervosa</t>
  </si>
  <si>
    <t>Erbrechen bei anderen psychischen Störungen</t>
  </si>
  <si>
    <t>Flüchtige Lösungsmittel</t>
  </si>
  <si>
    <t>Code</t>
  </si>
  <si>
    <t>Staat</t>
  </si>
  <si>
    <t>DEUTSCHLAND</t>
  </si>
  <si>
    <t xml:space="preserve"> DEU </t>
  </si>
  <si>
    <t xml:space="preserve">GUINEA                                  </t>
  </si>
  <si>
    <t xml:space="preserve"> GIN </t>
  </si>
  <si>
    <t xml:space="preserve">NIEDERLANDE                            </t>
  </si>
  <si>
    <t xml:space="preserve"> NLD </t>
  </si>
  <si>
    <t xml:space="preserve">AFGHANISTAN                             </t>
  </si>
  <si>
    <t xml:space="preserve"> AFG </t>
  </si>
  <si>
    <t xml:space="preserve">GUADELOUPE                              </t>
  </si>
  <si>
    <t xml:space="preserve"> GLP </t>
  </si>
  <si>
    <t xml:space="preserve">NORWEGEN                                  </t>
  </si>
  <si>
    <t xml:space="preserve"> NOR </t>
  </si>
  <si>
    <t xml:space="preserve">ANGOLA                                  </t>
  </si>
  <si>
    <t xml:space="preserve"> AGO </t>
  </si>
  <si>
    <t xml:space="preserve">GAMBIA                                  </t>
  </si>
  <si>
    <t xml:space="preserve"> GMB </t>
  </si>
  <si>
    <t xml:space="preserve">NEPAL                                   </t>
  </si>
  <si>
    <t xml:space="preserve"> NPL </t>
  </si>
  <si>
    <t xml:space="preserve">ALBANIEN                                </t>
  </si>
  <si>
    <t xml:space="preserve"> ALB </t>
  </si>
  <si>
    <t xml:space="preserve">AEQUATORIAL GUINEA                       </t>
  </si>
  <si>
    <t xml:space="preserve"> GNQ </t>
  </si>
  <si>
    <t xml:space="preserve">NEESEELAND                             </t>
  </si>
  <si>
    <t xml:space="preserve"> NZL </t>
  </si>
  <si>
    <t>VEREINIGTE ARABISCHE EMIRATE</t>
  </si>
  <si>
    <t xml:space="preserve"> ARE </t>
  </si>
  <si>
    <t>GRIECHENLAND</t>
  </si>
  <si>
    <t xml:space="preserve"> GRC </t>
  </si>
  <si>
    <t xml:space="preserve">OMAN                                    </t>
  </si>
  <si>
    <t xml:space="preserve"> OMN </t>
  </si>
  <si>
    <t xml:space="preserve">ARGENTINIEN                              </t>
  </si>
  <si>
    <t xml:space="preserve"> ARG </t>
  </si>
  <si>
    <t xml:space="preserve">GROENLAND                               </t>
  </si>
  <si>
    <t xml:space="preserve"> GRL </t>
  </si>
  <si>
    <t xml:space="preserve">PAKISTAN                                </t>
  </si>
  <si>
    <t xml:space="preserve"> PAK </t>
  </si>
  <si>
    <t xml:space="preserve">ARMENIEN                                </t>
  </si>
  <si>
    <t xml:space="preserve"> ARM </t>
  </si>
  <si>
    <t>anderes</t>
  </si>
  <si>
    <t>Kooperation während der Betreuung mit</t>
  </si>
  <si>
    <t>Datum des Betreuungsendes</t>
  </si>
  <si>
    <t>Kontaktzahl</t>
  </si>
  <si>
    <t>Regulär nach Beratung / Behandlungsplan</t>
  </si>
  <si>
    <t>Vorzeitig auf ärztliche / therapeutische Veranlassung</t>
  </si>
  <si>
    <t>Vorzeitig mit ärztlichem / therapeutischem Einverständnis</t>
  </si>
  <si>
    <t>Disziplinarisch</t>
  </si>
  <si>
    <t>Verstorben</t>
  </si>
  <si>
    <t>Gebessert</t>
  </si>
  <si>
    <t>Unverändert</t>
  </si>
  <si>
    <t>Verschlechtert</t>
  </si>
  <si>
    <t>Anzahl Konsumtage in den letzten 30 Tagen vor Betreuungsbeginn</t>
  </si>
  <si>
    <t>ELFENBEINKÜSTE (Cote d´Ivoir)</t>
  </si>
  <si>
    <t>Konsum von Alkohol</t>
  </si>
  <si>
    <t>Konsum von Kokain</t>
  </si>
  <si>
    <t>Konsum von Halluzinogenen</t>
  </si>
  <si>
    <t>Konsum von Inhalantien</t>
  </si>
  <si>
    <t>Konsum von Tabak</t>
  </si>
  <si>
    <t>Essverhalten</t>
  </si>
  <si>
    <t>Mediennutzung</t>
  </si>
  <si>
    <t>ASA – Ambulante somatische Akutbehandlung inkl. Frühintervention</t>
  </si>
  <si>
    <t>APB – Ambulante psychotherapeutische Akutbehandlung</t>
  </si>
  <si>
    <t>AKH – Stationäre somatische Akutbehandlung</t>
  </si>
  <si>
    <t xml:space="preserve">PIA – Ambulante psychiatrische Akutbehandlung </t>
  </si>
  <si>
    <t>PKH – Stationäre psychiatrische Akutbehandlung</t>
  </si>
  <si>
    <t>PSA – Stationäre psychotherapeutische/-somatische Akutbehandlung</t>
  </si>
  <si>
    <t xml:space="preserve">NIH – Niederschwellige Hilfen </t>
  </si>
  <si>
    <t>SBS – Sucht- und Drogenberatung</t>
  </si>
  <si>
    <t>PSB – Psychosoziale Begleitung Substituierter</t>
  </si>
  <si>
    <t>SPB – Sozialpsychiatrische Betreuung</t>
  </si>
  <si>
    <t>ENT – Entgiftung</t>
  </si>
  <si>
    <t>MED – Medikamentöse Rückfallprophylaxe</t>
  </si>
  <si>
    <t>SUB – Ambulante Substitution</t>
  </si>
  <si>
    <t>ARS – Ambulante medizinische Rehabilitation</t>
  </si>
  <si>
    <t>TAR – Ganztägig ambulante Rehabilitation</t>
  </si>
  <si>
    <t>STR – Stationäre medizinische Rehabilitation</t>
  </si>
  <si>
    <t>ADA – Adaption</t>
  </si>
  <si>
    <t>KOM – Kombinationsbehandlung (abgeschlossen)</t>
  </si>
  <si>
    <t>NAS – (Reha-)Nachsorge</t>
  </si>
  <si>
    <t>AEF – Ambulante Entlassform</t>
  </si>
  <si>
    <t>GEF – Ganztägig ambulante Entlassform</t>
  </si>
  <si>
    <t>WAB – Wechsel in die Ambulante Behandlungsform</t>
  </si>
  <si>
    <t>Beratung und Betreuung</t>
  </si>
  <si>
    <t>Suchtbehandlung</t>
  </si>
  <si>
    <t>Eingliederungshilfe</t>
  </si>
  <si>
    <t>ABW – Ambulant betreutes Wohnen</t>
  </si>
  <si>
    <t>SOZ – Stationäres sozialtherapeutisches Wohnen</t>
  </si>
  <si>
    <t>ÜEW – Übergangswohnen</t>
  </si>
  <si>
    <t>TSM – Tagesstrukturierende Maßnahmen</t>
  </si>
  <si>
    <r>
      <t>Akutbehandlung</t>
    </r>
    <r>
      <rPr>
        <b/>
        <sz val="8"/>
        <rFont val="Calibri"/>
        <family val="2"/>
      </rPr>
      <t> </t>
    </r>
  </si>
  <si>
    <t>Soziales Umfeld</t>
  </si>
  <si>
    <t>Selbsthilfe</t>
  </si>
  <si>
    <t xml:space="preserve">Ärztliche Praxis </t>
  </si>
  <si>
    <t>Psychotherapeutische Praxis</t>
  </si>
  <si>
    <t>Allgemeines Krankenhaus</t>
  </si>
  <si>
    <t>Einrichtung der Akutbehandlung</t>
  </si>
  <si>
    <t>Psychiatrisches Krankenhaus</t>
  </si>
  <si>
    <t>Ambulante Suchthilfeeinrichtung</t>
  </si>
  <si>
    <t>Stationäre Suchthilfeeinrichtung (Rehabilitation, Adaption)</t>
  </si>
  <si>
    <t>Soziotherapeutische Einrichtung</t>
  </si>
  <si>
    <t>Einrichtung der Jugendhilfe</t>
  </si>
  <si>
    <t>Einrichtung der Altenhilfe</t>
  </si>
  <si>
    <t>Agentur für Arbeit / Jobcenter</t>
  </si>
  <si>
    <t>Polizei / Justiz / Bewährungshilfe</t>
  </si>
  <si>
    <t>Einrichtung im Präventionssektor</t>
  </si>
  <si>
    <t>Sonstige Einrichtung / Institution</t>
  </si>
  <si>
    <t>§ 35 BtMG</t>
  </si>
  <si>
    <t>Psych-KG/Landesunterbringungsgesetz</t>
  </si>
  <si>
    <t>Auflagen</t>
  </si>
  <si>
    <t>Gesetzliche Betreuung</t>
  </si>
  <si>
    <t>Eigene Kinder insgesamt</t>
  </si>
  <si>
    <t>Eigene minderjährige Kinder</t>
  </si>
  <si>
    <t>Minderjährige Kinder im Haushalt insgesamt</t>
  </si>
  <si>
    <t>Minderjährige eigene Kinder im Haushalt insgesamt</t>
  </si>
  <si>
    <t xml:space="preserve"> - davon bei anderem Elternteil</t>
  </si>
  <si>
    <t xml:space="preserve"> - davon bei Großeltern</t>
  </si>
  <si>
    <t xml:space="preserve"> - davon in Pflegefamilie</t>
  </si>
  <si>
    <t xml:space="preserve"> - davon in öffentlicher Erziehungseinrichtung </t>
  </si>
  <si>
    <t xml:space="preserve"> - davon im eigenen Haushalt (des Kindes)</t>
  </si>
  <si>
    <t xml:space="preserve"> - davon an anderen Aufenthaltsorten </t>
  </si>
  <si>
    <t>2. Staatsangehörigkeit des Klienten</t>
  </si>
  <si>
    <t>1. Staatsangehörigkeit des Klienten</t>
  </si>
  <si>
    <t>Migrationshintergrund</t>
  </si>
  <si>
    <t>selbst migriert</t>
  </si>
  <si>
    <t>als Kind von Migranten geboren</t>
  </si>
  <si>
    <t>1. Herkunftsland des Migrationshintergrunds</t>
  </si>
  <si>
    <t>2. Herkunftsland des Migrationshintergrunds</t>
  </si>
  <si>
    <t>Beratung in deutscher Sprache möglich</t>
  </si>
  <si>
    <t>Höchster beruflicher/akademischer Ausbildungsabschluss</t>
  </si>
  <si>
    <t>noch keine Ausbildung begonnen</t>
  </si>
  <si>
    <t>Akademischer Abschluss</t>
  </si>
  <si>
    <t>Betrieblicher Berufsabschluss</t>
  </si>
  <si>
    <t>Sonstige Erwerbspersonen (Personen in besonderen Dienstverhältnissen wie im Freiwilligendienst, als Abgeordnete oder Richter sowie mithelfende Familienangehörige)</t>
  </si>
  <si>
    <t xml:space="preserve">In Elternzeit, im (längerfristigen) Krankenstand </t>
  </si>
  <si>
    <t>Sonstige Nichterwerbspersonen ohne Bezug  von SGB XII-Leistungen</t>
  </si>
  <si>
    <t>Sonstige Nichterwerbspersonen mit Bezug  von SGB XII-Leistungen</t>
  </si>
  <si>
    <t>Art der Betreuung/Behandlung in eig. Einrichtung</t>
  </si>
  <si>
    <t>SH – Selbsthilfe (Besuch Gruppen)</t>
  </si>
  <si>
    <t>Methadon z.B. Eptadone®, Methaddict®</t>
  </si>
  <si>
    <t>Levomethadonhydrochlorid (z.B. L-Polamidon®)</t>
  </si>
  <si>
    <t>Buprenorphin (z.B. Subutex®, Suboxone®)</t>
  </si>
  <si>
    <t>Diamorphin (Diaphin®)</t>
  </si>
  <si>
    <t>Morphin (Substitol®)</t>
  </si>
  <si>
    <t>Sozialem Umfeld</t>
  </si>
  <si>
    <t>Andere Beratungsdienste (z.B. Ehe-, Familien-, Erziehungsberatung, Schuldnerberatung, Sozialpsychiatrischer Dienst)</t>
  </si>
  <si>
    <t>Polizei / Justiz / Bewährungshilfe</t>
  </si>
  <si>
    <t>Kosten-/Leistungsträger</t>
  </si>
  <si>
    <t xml:space="preserve">Verbindlliche Kontaktherstellung </t>
  </si>
  <si>
    <t>mit Selbsthilfegruppe</t>
  </si>
  <si>
    <t>Besuch einer Selbsthilfegruppe</t>
  </si>
  <si>
    <t>während der Betreuung</t>
  </si>
  <si>
    <t>Planmäßiger Wechsel in andere Betreuungs-/Behandlungsform</t>
  </si>
  <si>
    <t>PF – Prävention und Frühintervention</t>
  </si>
  <si>
    <t>Akutbehandlung</t>
  </si>
  <si>
    <t>PSA – Stationäre psychotherapeutische/psychosomatische Akutbehandlung</t>
  </si>
  <si>
    <t>JH – Kinder- und Jugendhilfe (SGBVIII)</t>
  </si>
  <si>
    <t>BS – Suchtberatung im Betrieb</t>
  </si>
  <si>
    <t>Beschäftigung, Qualifizierung, Arbeitsförderung</t>
  </si>
  <si>
    <t>AOB – Arbeitsmarktorientierte Beratung</t>
  </si>
  <si>
    <t xml:space="preserve">ABP – Beschäftigung </t>
  </si>
  <si>
    <t xml:space="preserve">QUA – Qualifizierung </t>
  </si>
  <si>
    <t xml:space="preserve">AFD – Arbeitsförderung </t>
  </si>
  <si>
    <t>BRH – Berufliche Rehabilitation</t>
  </si>
  <si>
    <t>QET – qualifizierter Entzug</t>
  </si>
  <si>
    <t>SUB – Ambulante Opiatsubstitution</t>
  </si>
  <si>
    <t xml:space="preserve">STR – Stationäre medizinische Rehabilitation </t>
  </si>
  <si>
    <t>KOM – Kombibehandlung</t>
  </si>
  <si>
    <t>Justiz</t>
  </si>
  <si>
    <t>MVJ – Medizinische Versorgung im Justizvollzug</t>
  </si>
  <si>
    <t>SBJ – Suchtberatung im Justizvollzug</t>
  </si>
  <si>
    <t>SBM – Suchtbehandlung im Maßregelvollzug (nach § 64 StGB)</t>
  </si>
  <si>
    <t>ENH – Eingliederung nach Haft</t>
  </si>
  <si>
    <t>Altenhilfe und Pflege</t>
  </si>
  <si>
    <t>ALT – Ambulante und stationäre Altenhilfe</t>
  </si>
  <si>
    <t>HPF – Hilfen für Pflegebedürftige</t>
  </si>
  <si>
    <t>Bemerkung</t>
  </si>
  <si>
    <t>Problematik am Tag des Betreuungs-/Behandlungsendes</t>
  </si>
  <si>
    <t>Suchtmittel / Substanzkonsum / Suchtverhalten</t>
  </si>
  <si>
    <t>Neu aufgetreten</t>
  </si>
  <si>
    <t>Körperliche/s Gesundheit / Befinden</t>
  </si>
  <si>
    <t>Psychische Gesundheit / Seelischer Zustand</t>
  </si>
  <si>
    <t>Familiäre Situation (Partner/Eltern/Kinder)</t>
  </si>
  <si>
    <t>Weiteres soziales Umfeld</t>
  </si>
  <si>
    <t>Schul- / Ausbildungs- /Arbeits- / Beschäftigungssituation</t>
  </si>
  <si>
    <t>Freizeit(bereich)</t>
  </si>
  <si>
    <t>Alltagsstrukturierung / Tagesstruktur</t>
  </si>
  <si>
    <t>Finanzielle Situation</t>
  </si>
  <si>
    <t>Wohnsituation</t>
  </si>
  <si>
    <t>Rechtliche Situation</t>
  </si>
  <si>
    <t>Fahreignung</t>
  </si>
  <si>
    <t xml:space="preserve">Sexuelle Gewalterfahrungen </t>
  </si>
  <si>
    <t>Andere Gewalterfahrungen</t>
  </si>
  <si>
    <t>Gewaltausübung</t>
  </si>
  <si>
    <t xml:space="preserve">Betreuungs-/Behandlungsgrund </t>
  </si>
  <si>
    <t>Wenn Person im sozialen Umfeld</t>
  </si>
  <si>
    <t>Probleme aus Sicht dieser Person</t>
  </si>
  <si>
    <t>Anzahl Vorbetreuungen/-behandlungen</t>
  </si>
  <si>
    <t>Arbeitgeber / Betrieb / Schule</t>
  </si>
  <si>
    <t>Schuldnerberatung</t>
  </si>
  <si>
    <t>Jugendamt</t>
  </si>
  <si>
    <t>Wohnungslosenhilfe</t>
  </si>
  <si>
    <t>MVJ – Medizinische Versurgung im Justizvollzug</t>
  </si>
  <si>
    <t>ABP – Beschäftigung</t>
  </si>
  <si>
    <t>QUA – Qualifizierung</t>
  </si>
  <si>
    <t>AFD – Arbeitsförderung</t>
  </si>
  <si>
    <t>BBM – Beschäftigung für behinderte Menschen</t>
  </si>
  <si>
    <t>KOSOVO</t>
  </si>
  <si>
    <t>KOS</t>
  </si>
  <si>
    <t>Fentanyl</t>
  </si>
  <si>
    <t>Andere opiathaltige Mittel / Opioide</t>
  </si>
  <si>
    <t>Andere / synthetische Cannabinoide</t>
  </si>
  <si>
    <t>GHB / GBL</t>
  </si>
  <si>
    <t>Andere Sedativa / Hypnotika</t>
  </si>
  <si>
    <t>Methamphetamine (Crystal)</t>
  </si>
  <si>
    <t>MDMA und andere verwandte Substanzen (Ecstasy)</t>
  </si>
  <si>
    <t>Synthetische Cathinone</t>
  </si>
  <si>
    <t>Andere Stimulanzien</t>
  </si>
  <si>
    <t>Ketamin</t>
  </si>
  <si>
    <t>Andere Halluzinogene</t>
  </si>
  <si>
    <t>NPS (andere als oben angeführt)</t>
  </si>
  <si>
    <t>Andere psychotrope Substanzen</t>
  </si>
  <si>
    <t>Konsum und Dosis ausschließlich im Rahmen ärztlicher Verordnung</t>
  </si>
  <si>
    <t>Ja, aber nicht in den letzten 12 Monaten vor Betreuungsbeginn</t>
  </si>
  <si>
    <t>Ja, in den letzten 12 Monaten, aber nicht in den letzten 30 Tagen vor Betreuungsbeginn</t>
  </si>
  <si>
    <t>ivkonsum1</t>
  </si>
  <si>
    <t>Alter beim ersten i.v.-Konsum</t>
  </si>
  <si>
    <t>ivkonsum2</t>
  </si>
  <si>
    <t>ivkonsum3</t>
  </si>
  <si>
    <t>Gemeinsame Spritzenbenutzung</t>
  </si>
  <si>
    <t>Hauptsubstanz</t>
  </si>
  <si>
    <t>Polyvalentes Konsummuster</t>
  </si>
  <si>
    <t>mainsub1</t>
  </si>
  <si>
    <t>mainsub2</t>
  </si>
  <si>
    <t>10</t>
  </si>
  <si>
    <t>aktuelle Diagnose</t>
  </si>
  <si>
    <t>frühere Diagnose</t>
  </si>
  <si>
    <t>maingsv</t>
  </si>
  <si>
    <t>Hauptspielform</t>
  </si>
  <si>
    <t>Terrestrisch - Geldspielautomaten in Spielhallen</t>
  </si>
  <si>
    <t>Terrestrisch - Geldspielautomaten in der Gastronomie</t>
  </si>
  <si>
    <t>Terrestrisch - Kleines Spiel in der Spielbank</t>
  </si>
  <si>
    <t>Terrestrisch - Großes Spiel in der Spielbank</t>
  </si>
  <si>
    <t>Terrestrisch - Sportwetten</t>
  </si>
  <si>
    <t>Terrestrisch - Pferdewetten</t>
  </si>
  <si>
    <t>Terrestrisch - Lotterien</t>
  </si>
  <si>
    <t>Terrestrisch - Andere</t>
  </si>
  <si>
    <t>Online/Internet - Automatenspiel (Geld-/Glücksspielautomaten)</t>
  </si>
  <si>
    <t>Online/Internet - Casinospiele (großes Spiel in der Spielbank, mit Ausnahme von Poker)</t>
  </si>
  <si>
    <t>Online/Internet - Poker</t>
  </si>
  <si>
    <t>Online/Internet - Sportwetten</t>
  </si>
  <si>
    <t>Online/Internet - Pferdewetten</t>
  </si>
  <si>
    <t>Online/Internet - Lotterien</t>
  </si>
  <si>
    <t>Online/Internet - Andere</t>
  </si>
  <si>
    <t>Polyvalentes Spielmuster</t>
  </si>
  <si>
    <t>Anzahl Nutzungstage in den letzten 30 Tagen vor Betreuungsbeginn</t>
  </si>
  <si>
    <t>mainmed1</t>
  </si>
  <si>
    <t>Gamen</t>
  </si>
  <si>
    <t>Chatten</t>
  </si>
  <si>
    <t>Surfen</t>
  </si>
  <si>
    <t>polyvalente Tätigkeit</t>
  </si>
  <si>
    <t>Exzessive Mediennutzung</t>
  </si>
  <si>
    <t>Haupttätigkeit</t>
  </si>
  <si>
    <t>6</t>
  </si>
  <si>
    <t>9</t>
  </si>
  <si>
    <t>8</t>
  </si>
  <si>
    <t>559</t>
  </si>
  <si>
    <t>Pathologisches Glücksspiel</t>
  </si>
  <si>
    <t xml:space="preserve">Keine ausreichende Qualifikation für Diagnosestellung nach ICD-10 vorhanden </t>
  </si>
  <si>
    <t>Keine ausreichenden Informationen für Diagnosestellung nach ICD-10 vorhanden</t>
  </si>
  <si>
    <t xml:space="preserve">Aktuell nicht die Kriterien für eine ICD-10 Diagnose erfüllt, aber frühere Diagnose </t>
  </si>
  <si>
    <t xml:space="preserve">Weder aktuell noch früher die Kriterien für eine ICD-10 Diagnose erfüllt </t>
  </si>
  <si>
    <t xml:space="preserve">Der aktuelle Betreuungs-/Behandlungsanlass liegt unterhalb der Diagnoseschwelle und es liegt eine suchtbezogene Zusatzdiagnose vor </t>
  </si>
  <si>
    <t>icdpsy5</t>
  </si>
  <si>
    <t>icdpsy6</t>
  </si>
  <si>
    <t>icdand5</t>
  </si>
  <si>
    <t>icdand6</t>
  </si>
  <si>
    <t>hepatb1</t>
  </si>
  <si>
    <t>hepatc1</t>
  </si>
  <si>
    <t>Teststatus</t>
  </si>
  <si>
    <t>Noch nie getestet</t>
  </si>
  <si>
    <t>Getestet vor mehr als 12 Monaten vor Betreuungs-/Behandlungsbeginn</t>
  </si>
  <si>
    <t>Getestet in den letzten 12 Monaten vor Betreuungs-/Behandlungsbeginn</t>
  </si>
  <si>
    <t>Testergebnis</t>
  </si>
  <si>
    <t>negativ</t>
  </si>
  <si>
    <t>positiv</t>
  </si>
  <si>
    <t>unbekannt</t>
  </si>
  <si>
    <t>hepatb2</t>
  </si>
  <si>
    <t>Nicht aktiv, Antikörper negativ</t>
  </si>
  <si>
    <t>Nicht aktiv, Antikörper positiv, Virusnachweis negativ</t>
  </si>
  <si>
    <t>Aktiv, Virusnachweis positiv</t>
  </si>
  <si>
    <t>hepatc2</t>
  </si>
  <si>
    <t>Andere ICD-10  Diagnose 1</t>
  </si>
  <si>
    <t>Andere ICD-10  Diagnose 2</t>
  </si>
  <si>
    <t>Andere ICD-10  Diagnose 3</t>
  </si>
  <si>
    <t>Andere ICD-10  Diagnose 4</t>
  </si>
  <si>
    <t>Andere ICD-10  Diagnose 5</t>
  </si>
  <si>
    <t>Andere ICD-10  Diagnose 6</t>
  </si>
  <si>
    <t>masint00</t>
  </si>
  <si>
    <t>Namenskonventionen:</t>
  </si>
  <si>
    <t>Laufwerk:</t>
  </si>
  <si>
    <t>beliebig, wird bei Installation des Aggregierungsprogramms abgefragt</t>
  </si>
  <si>
    <t>Verzeichnis:</t>
  </si>
  <si>
    <t>Dateinamen:</t>
  </si>
  <si>
    <t>Datensatzkennungen:</t>
  </si>
  <si>
    <t>Software-System</t>
  </si>
  <si>
    <r>
      <t xml:space="preserve">Jeder Einrichtungsdatensatz enthält eine </t>
    </r>
    <r>
      <rPr>
        <b/>
        <sz val="9"/>
        <rFont val="Arial"/>
        <family val="2"/>
      </rPr>
      <t xml:space="preserve">eindeutige </t>
    </r>
    <r>
      <rPr>
        <sz val="9"/>
        <rFont val="Arial"/>
        <family val="2"/>
      </rPr>
      <t>Systemkennziffer *</t>
    </r>
  </si>
  <si>
    <t>Einrichtungsidentifikation</t>
  </si>
  <si>
    <r>
      <t xml:space="preserve">Jeder Einrichtungsdatensatz enthält einen </t>
    </r>
    <r>
      <rPr>
        <b/>
        <sz val="9"/>
        <rFont val="Arial"/>
        <family val="2"/>
      </rPr>
      <t>eindeutigen Einrichtungscode</t>
    </r>
    <r>
      <rPr>
        <sz val="9"/>
        <rFont val="Arial"/>
        <family val="2"/>
      </rPr>
      <t xml:space="preserve"> **</t>
    </r>
  </si>
  <si>
    <t>(Teil-)Stelle:</t>
  </si>
  <si>
    <t>Personen:</t>
  </si>
  <si>
    <r>
      <t xml:space="preserve">Jeder klientenbezogene Datensatz erhält eine </t>
    </r>
    <r>
      <rPr>
        <b/>
        <sz val="9"/>
        <rFont val="Arial"/>
        <family val="2"/>
      </rPr>
      <t>eindeutige</t>
    </r>
    <r>
      <rPr>
        <sz val="9"/>
        <rFont val="Arial"/>
        <family val="2"/>
      </rPr>
      <t xml:space="preserve"> (personenbezogene) </t>
    </r>
    <r>
      <rPr>
        <b/>
        <sz val="9"/>
        <rFont val="Arial"/>
        <family val="2"/>
      </rPr>
      <t>Fallnummer</t>
    </r>
    <r>
      <rPr>
        <sz val="9"/>
        <rFont val="Arial"/>
        <family val="2"/>
      </rPr>
      <t xml:space="preserve"> (Feld: fallnr)</t>
    </r>
  </si>
  <si>
    <t>Textfelder</t>
  </si>
  <si>
    <t>dürfen im TXT- und CSV-Format kein Semicolon enthalten, da dieses als Feldtrennzeichen verwendet wird</t>
  </si>
  <si>
    <t>Stichprobendefinition:</t>
  </si>
  <si>
    <t>Alle Betreuungen</t>
  </si>
  <si>
    <t>Farbsyntax:</t>
  </si>
  <si>
    <t>grau</t>
  </si>
  <si>
    <t>gelb</t>
  </si>
  <si>
    <t>grün</t>
  </si>
  <si>
    <t>orange</t>
  </si>
  <si>
    <t>blau</t>
  </si>
  <si>
    <t>H = Horizont (NT Consult)</t>
  </si>
  <si>
    <r>
      <t>fest, Name lautet :</t>
    </r>
    <r>
      <rPr>
        <b/>
        <sz val="9"/>
        <rFont val="Arial"/>
        <family val="2"/>
      </rPr>
      <t xml:space="preserve"> DBDD2017 </t>
    </r>
    <r>
      <rPr>
        <sz val="9"/>
        <rFont val="Arial"/>
        <family val="2"/>
      </rPr>
      <t>(Folgejahre: DBDD2018, DBDD2019, DBDD2020 usw.)</t>
    </r>
  </si>
  <si>
    <t>Dateiformate:</t>
  </si>
  <si>
    <t>Technische Pflichtvariablen (in die Schnittstellenexportdatei darf kein Missingwert übergeben werden)</t>
  </si>
  <si>
    <t>Betreuungsepisodennummer</t>
  </si>
  <si>
    <t>Bedingungen / Einschränkungen</t>
  </si>
  <si>
    <t>Pflichtfeld nur für beendete Betreungsepisoden</t>
  </si>
  <si>
    <t>system</t>
  </si>
  <si>
    <t>C (1)</t>
  </si>
  <si>
    <t>siehe Allgemeine Hinweise</t>
  </si>
  <si>
    <t>code</t>
  </si>
  <si>
    <t>Einrichtungscode</t>
  </si>
  <si>
    <t>C (10)</t>
  </si>
  <si>
    <t>name</t>
  </si>
  <si>
    <t>Anschrift</t>
  </si>
  <si>
    <t>Name der Einrichtung</t>
  </si>
  <si>
    <t>C (150)</t>
  </si>
  <si>
    <t>strasse</t>
  </si>
  <si>
    <t>Strasse</t>
  </si>
  <si>
    <t>C (50)</t>
  </si>
  <si>
    <t>Postleitzahl</t>
  </si>
  <si>
    <t>ort</t>
  </si>
  <si>
    <t>Stadt / Gemeinde</t>
  </si>
  <si>
    <t>postf</t>
  </si>
  <si>
    <t>Postfach</t>
  </si>
  <si>
    <t>leer</t>
  </si>
  <si>
    <t>tel</t>
  </si>
  <si>
    <t>Telefon</t>
  </si>
  <si>
    <t>C (20)</t>
  </si>
  <si>
    <t>fax</t>
  </si>
  <si>
    <t>Telefax</t>
  </si>
  <si>
    <t>mail</t>
  </si>
  <si>
    <t>E-mail-Adresse</t>
  </si>
  <si>
    <t>C (100)</t>
  </si>
  <si>
    <t>web</t>
  </si>
  <si>
    <t>WEB-Adresse</t>
  </si>
  <si>
    <t>traeger</t>
  </si>
  <si>
    <t>Trägerschaft</t>
  </si>
  <si>
    <t>Öffentlich-rechtlicher Träger</t>
  </si>
  <si>
    <t>Freie Wohlfahrtspflege / gemeinnütziger Träger</t>
  </si>
  <si>
    <t>Privatwirtschaftlicher Träger</t>
  </si>
  <si>
    <t>Sonstiger Träger</t>
  </si>
  <si>
    <t>art</t>
  </si>
  <si>
    <t>7</t>
  </si>
  <si>
    <t>11</t>
  </si>
  <si>
    <t>12</t>
  </si>
  <si>
    <t>13</t>
  </si>
  <si>
    <t>14</t>
  </si>
  <si>
    <t>15</t>
  </si>
  <si>
    <t>16</t>
  </si>
  <si>
    <t>land</t>
  </si>
  <si>
    <t>Bundesland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</si>
  <si>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</si>
  <si>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</si>
  <si>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</si>
  <si>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</si>
  <si>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</si>
  <si>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</si>
  <si>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</si>
  <si>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</si>
  <si>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</si>
  <si>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</si>
  <si>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</si>
  <si>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</si>
  <si>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</si>
  <si>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</si>
  <si>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</si>
  <si>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</si>
  <si>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N (6,2)</t>
  </si>
  <si>
    <t>ohnedoku</t>
  </si>
  <si>
    <t xml:space="preserve">Anzahl nicht dokumentierter Kunden </t>
  </si>
  <si>
    <t>(nur ambulanter Bereich)</t>
  </si>
  <si>
    <t>0 - 998</t>
  </si>
  <si>
    <t>arzt1</t>
  </si>
  <si>
    <t xml:space="preserve">Mitarbeiter mit Festanstellung Anzahl </t>
  </si>
  <si>
    <t>arzt2</t>
  </si>
  <si>
    <t>Mitarbeiter mit Festanstellung Std./Woche gesamt</t>
  </si>
  <si>
    <t>0,01 - 999,99</t>
  </si>
  <si>
    <t>arzt3</t>
  </si>
  <si>
    <t>Mitarbeiter mit Honorarvertrag Anzahl</t>
  </si>
  <si>
    <t>arzt4</t>
  </si>
  <si>
    <t>Mitarbeiter mit Honorarvertrag Std./Woche gesamt</t>
  </si>
  <si>
    <t>psycho1</t>
  </si>
  <si>
    <t>psycho2</t>
  </si>
  <si>
    <t>psycho3</t>
  </si>
  <si>
    <t>psycho4</t>
  </si>
  <si>
    <t>paedag1</t>
  </si>
  <si>
    <t>paedag2</t>
  </si>
  <si>
    <t>paedag3</t>
  </si>
  <si>
    <t>paedag4</t>
  </si>
  <si>
    <t>sozarb1</t>
  </si>
  <si>
    <t>sozarb2</t>
  </si>
  <si>
    <t>sozarb3</t>
  </si>
  <si>
    <t>sozarb4</t>
  </si>
  <si>
    <t>erzieher1</t>
  </si>
  <si>
    <t>erzieher2</t>
  </si>
  <si>
    <t>erzieher3</t>
  </si>
  <si>
    <t>erzieher4</t>
  </si>
  <si>
    <t>pfleger1</t>
  </si>
  <si>
    <t>pfleger2</t>
  </si>
  <si>
    <t>pfleger3</t>
  </si>
  <si>
    <t>pfleger4</t>
  </si>
  <si>
    <t>ergoth1</t>
  </si>
  <si>
    <t>ergoth2</t>
  </si>
  <si>
    <t>ergoth3</t>
  </si>
  <si>
    <t>ergoth4</t>
  </si>
  <si>
    <t>kunstth1</t>
  </si>
  <si>
    <t>kunstth2</t>
  </si>
  <si>
    <t>kunstth3</t>
  </si>
  <si>
    <t>kunstth4</t>
  </si>
  <si>
    <t>sportth1</t>
  </si>
  <si>
    <t>sportth2</t>
  </si>
  <si>
    <t>sportth3</t>
  </si>
  <si>
    <t>sportth4</t>
  </si>
  <si>
    <t>physioth1</t>
  </si>
  <si>
    <t>physioth2</t>
  </si>
  <si>
    <t>physioth3</t>
  </si>
  <si>
    <t>physioth4</t>
  </si>
  <si>
    <t>sonstth1</t>
  </si>
  <si>
    <t>Sonstige in Beratung und Therapie tätige Personen</t>
  </si>
  <si>
    <t>sonstth2</t>
  </si>
  <si>
    <t>sonstth3</t>
  </si>
  <si>
    <t>sonstth4</t>
  </si>
  <si>
    <t>oekonom1</t>
  </si>
  <si>
    <t>oekonom2</t>
  </si>
  <si>
    <t>oekonom3</t>
  </si>
  <si>
    <t>oekonom4</t>
  </si>
  <si>
    <t>buero1</t>
  </si>
  <si>
    <t>buero2</t>
  </si>
  <si>
    <t>buero3</t>
  </si>
  <si>
    <t>buero4</t>
  </si>
  <si>
    <t>technik1</t>
  </si>
  <si>
    <t>technik2</t>
  </si>
  <si>
    <t>technik3</t>
  </si>
  <si>
    <t>technik4</t>
  </si>
  <si>
    <t>azubi1</t>
  </si>
  <si>
    <t>Praktikanten / Auszubildende</t>
  </si>
  <si>
    <t>azubi2</t>
  </si>
  <si>
    <t>azubi3</t>
  </si>
  <si>
    <t>azubi4</t>
  </si>
  <si>
    <t>qualma1</t>
  </si>
  <si>
    <t>qualma2</t>
  </si>
  <si>
    <t>qualma3</t>
  </si>
  <si>
    <t>Mitarbeiter mit einer abgeschlossenen von der Deutschen Rentenversicherung annerkannten suchtspezifischen Zusatzausbildung</t>
  </si>
  <si>
    <t>qualma4</t>
  </si>
  <si>
    <t>Mitarbeiter mit einer abgeschlossenen anderen suchtspezifischen Zusatzausbildung</t>
  </si>
  <si>
    <t>qmsyst01</t>
  </si>
  <si>
    <t>qmsyst02</t>
  </si>
  <si>
    <t>qmsyst03</t>
  </si>
  <si>
    <t>qmsyst04</t>
  </si>
  <si>
    <t>qmsyst05</t>
  </si>
  <si>
    <t>arbteil01</t>
  </si>
  <si>
    <t>arbteil02</t>
  </si>
  <si>
    <t>arbteil03</t>
  </si>
  <si>
    <t>arbteil04</t>
  </si>
  <si>
    <t>arbteil05</t>
  </si>
  <si>
    <t>arbteil06</t>
  </si>
  <si>
    <t>arbteil07</t>
  </si>
  <si>
    <t>arbteil08</t>
  </si>
  <si>
    <t>arbteil09</t>
  </si>
  <si>
    <t>arbteil10</t>
  </si>
  <si>
    <t>arbteil11</t>
  </si>
  <si>
    <t>arbteil12</t>
  </si>
  <si>
    <t>dokusystem</t>
  </si>
  <si>
    <t>Verwendetes Dokumentationssystem</t>
  </si>
  <si>
    <t>optional</t>
  </si>
  <si>
    <t>KDS Deutscher Kerndatensatz</t>
  </si>
  <si>
    <t>EBIS</t>
  </si>
  <si>
    <t>Bado Sucht AHG</t>
  </si>
  <si>
    <t>Bado Sucht angelehntes System</t>
  </si>
  <si>
    <t>DESTAS</t>
  </si>
  <si>
    <t>sonstiges / eigenes</t>
  </si>
  <si>
    <t>eigsym01</t>
  </si>
  <si>
    <t>eigsym02</t>
  </si>
  <si>
    <t>eigsym03</t>
  </si>
  <si>
    <t>eigsym04</t>
  </si>
  <si>
    <t>eigsym05</t>
  </si>
  <si>
    <t>eigsym06</t>
  </si>
  <si>
    <t>eigsym07</t>
  </si>
  <si>
    <t>eigsym08</t>
  </si>
  <si>
    <t>eigsym09</t>
  </si>
  <si>
    <t>eigsym10</t>
  </si>
  <si>
    <t>eigsym11</t>
  </si>
  <si>
    <t>eigsym12</t>
  </si>
  <si>
    <t>eigsym13</t>
  </si>
  <si>
    <t>eigsym14</t>
  </si>
  <si>
    <t>eigsym15</t>
  </si>
  <si>
    <t>angeho01</t>
  </si>
  <si>
    <t>Konsum von sonstigen Substanzen / multipler Substanzkonsum</t>
  </si>
  <si>
    <t>Konsum von Hypnotika / Sedativa</t>
  </si>
  <si>
    <t>Konsum von Opioiden</t>
  </si>
  <si>
    <t>Konsum von Cannabinoiden</t>
  </si>
  <si>
    <t>Konsum von Amphetaminen / Stimulantien</t>
  </si>
  <si>
    <t>angeho02</t>
  </si>
  <si>
    <t>angeho03</t>
  </si>
  <si>
    <t>angeho04</t>
  </si>
  <si>
    <t>angeho05</t>
  </si>
  <si>
    <t>angeho06</t>
  </si>
  <si>
    <t>angeho07</t>
  </si>
  <si>
    <t>angeho08</t>
  </si>
  <si>
    <t>angeho09</t>
  </si>
  <si>
    <t>angeho10</t>
  </si>
  <si>
    <t>angeho11</t>
  </si>
  <si>
    <t>angeho12</t>
  </si>
  <si>
    <t>angeho13</t>
  </si>
  <si>
    <t>angeho14</t>
  </si>
  <si>
    <t>zuvoraj</t>
  </si>
  <si>
    <t>zuvorlt</t>
  </si>
  <si>
    <t>zuvor19</t>
  </si>
  <si>
    <t>zuvor20</t>
  </si>
  <si>
    <t>zuvor21</t>
  </si>
  <si>
    <t>zuvor22</t>
  </si>
  <si>
    <t>zuvor23</t>
  </si>
  <si>
    <t>zuvor24</t>
  </si>
  <si>
    <t>zuvor25</t>
  </si>
  <si>
    <t>zuvor26</t>
  </si>
  <si>
    <t>zuvor27</t>
  </si>
  <si>
    <t>zuvor28</t>
  </si>
  <si>
    <t>zuvor29</t>
  </si>
  <si>
    <t>zuvor30</t>
  </si>
  <si>
    <t>zuvor31</t>
  </si>
  <si>
    <t>zuvor32</t>
  </si>
  <si>
    <t>zuvor33</t>
  </si>
  <si>
    <t>zuvor34</t>
  </si>
  <si>
    <t>zuvor35</t>
  </si>
  <si>
    <t>zuvor36</t>
  </si>
  <si>
    <t>zuvor37</t>
  </si>
  <si>
    <t>zuvor38</t>
  </si>
  <si>
    <t>zuvor39</t>
  </si>
  <si>
    <t>zuvor40</t>
  </si>
  <si>
    <t>zuvor41</t>
  </si>
  <si>
    <t>zuvor42</t>
  </si>
  <si>
    <t>zuvor43</t>
  </si>
  <si>
    <t>zuvor44</t>
  </si>
  <si>
    <t>zuvor45</t>
  </si>
  <si>
    <t>zuvor46</t>
  </si>
  <si>
    <t>zuvor47</t>
  </si>
  <si>
    <t>zuvor48</t>
  </si>
  <si>
    <t>zuvor49</t>
  </si>
  <si>
    <t>zuvor50</t>
  </si>
  <si>
    <t>auflagen</t>
  </si>
  <si>
    <t>auflage1</t>
  </si>
  <si>
    <t>auflage2</t>
  </si>
  <si>
    <t>auflage3</t>
  </si>
  <si>
    <t>auflage4</t>
  </si>
  <si>
    <t>auflage5</t>
  </si>
  <si>
    <t>auflage6</t>
  </si>
  <si>
    <t>auflage7</t>
  </si>
  <si>
    <t>auflage8</t>
  </si>
  <si>
    <t>gesbetr</t>
  </si>
  <si>
    <t>Auflage nach</t>
  </si>
  <si>
    <t>Renten-/Krankenversicherung</t>
  </si>
  <si>
    <t>Arbeitsagentur/Jobcenter</t>
  </si>
  <si>
    <t>Straßenverkehrsbehörde/Führerscheinstelle</t>
  </si>
  <si>
    <t>Auflage durch</t>
  </si>
  <si>
    <t xml:space="preserve">anderer strafrechtlichen Grundlage als § 35 BtMG </t>
  </si>
  <si>
    <t>C (4)</t>
  </si>
  <si>
    <t>Ambulante Einrichtung</t>
  </si>
  <si>
    <t>Krankenhaus/-abteilung</t>
  </si>
  <si>
    <t>Ärztliche / psychotherapeutische Praxis</t>
  </si>
  <si>
    <t>Einrichtung im Strafvollzug</t>
  </si>
  <si>
    <t>Andere (z.B. Pflegeheim, Maßregelvollzug)</t>
  </si>
  <si>
    <t>Ärtzt/e/innen</t>
  </si>
  <si>
    <t>Psycholog/en/innen</t>
  </si>
  <si>
    <t>Pädagog/en/innen, Sozialwissenschaftler/innen, Soziolog/en/innen</t>
  </si>
  <si>
    <t>Sozialarbeiter/innen, Sozialpädagog/en/innen</t>
  </si>
  <si>
    <t>Erzieher/innen, Fachkräfte für soziale Arbeit</t>
  </si>
  <si>
    <t>Kranken/schwestern/pflege(helfe)r/innen)</t>
  </si>
  <si>
    <t>Ergo-, Arbeits- und Beschäftigungstherapeut/en/innen</t>
  </si>
  <si>
    <t>Kreativtherapeut/en/innen (Kunst, Musik, Theater)</t>
  </si>
  <si>
    <t>Sport-, Bewegungstherapeut/en/innen</t>
  </si>
  <si>
    <t>Physiotherapeut/en/innen/</t>
  </si>
  <si>
    <t>Ökonom/en/innen, Betriebswirt/e/innen</t>
  </si>
  <si>
    <t>Büro-, Verwaltungspersonal</t>
  </si>
  <si>
    <t>Technisches Personal,  Wirtschaftsbereich</t>
  </si>
  <si>
    <t>Aktueller Stand der behandlungsrelevanten Qualifikation der Mitarbeiter/innen</t>
  </si>
  <si>
    <t>Fachärzt/e/innen für Psychiatrie und Psychotherapie, Fachärzt/e/innen für Psychosomatik und Psychoterapie, ärztliche Psychoterapeut/inn/en, Zusatzbezeichnung Psychotherapie (ggf. fachgebunden) oder Psychoanalyse</t>
  </si>
  <si>
    <t>Psychologische Psychotherapeut/inn/en oder Kinder- und Jugendlichen Psychotherapeut/inn/en (Approbation nach PsychThG)</t>
  </si>
  <si>
    <t>freiwill1</t>
  </si>
  <si>
    <t>freiwill2</t>
  </si>
  <si>
    <t>freiwill3</t>
  </si>
  <si>
    <t>freiwill4</t>
  </si>
  <si>
    <t>einrart01</t>
  </si>
  <si>
    <t>einrart02</t>
  </si>
  <si>
    <t>einrart03</t>
  </si>
  <si>
    <t>einrart04</t>
  </si>
  <si>
    <t>einrart05</t>
  </si>
  <si>
    <t>einrart06</t>
  </si>
  <si>
    <t>einrart07</t>
  </si>
  <si>
    <t>einrart08</t>
  </si>
  <si>
    <t>einrart09</t>
  </si>
  <si>
    <t>einrart10</t>
  </si>
  <si>
    <t>einrart11</t>
  </si>
  <si>
    <t>einrart12</t>
  </si>
  <si>
    <t>einrart13</t>
  </si>
  <si>
    <t>einrart14</t>
  </si>
  <si>
    <t>einrart15</t>
  </si>
  <si>
    <t>einrart16</t>
  </si>
  <si>
    <t>einrart17</t>
  </si>
  <si>
    <t>einrart18</t>
  </si>
  <si>
    <t>einrart19</t>
  </si>
  <si>
    <t>einrart20</t>
  </si>
  <si>
    <t>einrart21</t>
  </si>
  <si>
    <t>einrart22</t>
  </si>
  <si>
    <t>einrart23</t>
  </si>
  <si>
    <t>einrart24</t>
  </si>
  <si>
    <t>einrart25</t>
  </si>
  <si>
    <t>einrart26</t>
  </si>
  <si>
    <t>einrart27</t>
  </si>
  <si>
    <t>einrart28</t>
  </si>
  <si>
    <t>einrart29</t>
  </si>
  <si>
    <t>einrart30</t>
  </si>
  <si>
    <t>einrart31</t>
  </si>
  <si>
    <t>einrart32</t>
  </si>
  <si>
    <t>einrart33</t>
  </si>
  <si>
    <t>einrart34</t>
  </si>
  <si>
    <t>einrart35</t>
  </si>
  <si>
    <t>einrart36</t>
  </si>
  <si>
    <t>einrart37</t>
  </si>
  <si>
    <t>einrart38</t>
  </si>
  <si>
    <t>einrart39</t>
  </si>
  <si>
    <t>einrart40</t>
  </si>
  <si>
    <t>einrart41</t>
  </si>
  <si>
    <t>einrart42</t>
  </si>
  <si>
    <t>einrart43</t>
  </si>
  <si>
    <t>einrart44</t>
  </si>
  <si>
    <t>einrart45</t>
  </si>
  <si>
    <t>einrart46</t>
  </si>
  <si>
    <t>einrart47</t>
  </si>
  <si>
    <t>einrart48</t>
  </si>
  <si>
    <t>einrart49</t>
  </si>
  <si>
    <t>einrart50</t>
  </si>
  <si>
    <t>Art der Dienste/Angebote</t>
  </si>
  <si>
    <t>Existiert ein (schriftliches) Einrichtungskonzept</t>
  </si>
  <si>
    <t>Qualitätskriterien</t>
  </si>
  <si>
    <t>Wurde in der Einrichtung ein QM-System implementiert?</t>
  </si>
  <si>
    <t>Wurde die Einrichtung zertifiziert?</t>
  </si>
  <si>
    <t>1900 - 2099</t>
  </si>
  <si>
    <t>nur wenn qmsyst03=2</t>
  </si>
  <si>
    <t>Nimmt die Einrichtung an einer externen Qualitätssicherung teil?</t>
  </si>
  <si>
    <t>Kooperation und Vernetzung mit</t>
  </si>
  <si>
    <t>gemeinsames Konzept</t>
  </si>
  <si>
    <t>sonstige Vereinbarung</t>
  </si>
  <si>
    <t>keine Vereinbarung</t>
  </si>
  <si>
    <t>Einrichtung/Dienst der Akutbehandlung</t>
  </si>
  <si>
    <t>Einrichtung/Dienst der Prävention und Frühintervention</t>
  </si>
  <si>
    <t>Einrichtung/Dienst der Beratung/Betreuung</t>
  </si>
  <si>
    <t>Einrichtung/Dienst der Kinder-/Jugendhilfe (SGB VIII)</t>
  </si>
  <si>
    <t>Einrichtung/Dienst der Suchtberatung im Betrieb</t>
  </si>
  <si>
    <t>Einrichtung/Dienst der Beschäftigung, Qualifizierung, Arbeitsförderung</t>
  </si>
  <si>
    <t>Einrichtung/Dienst der Suchtbehandlung</t>
  </si>
  <si>
    <t>Einrichtung/Dienst der Eingliederungshilfe</t>
  </si>
  <si>
    <t>Einrichtung/Dienst der Justiz</t>
  </si>
  <si>
    <t>Einrichtung/Dienst der Altenhilfe und Pflege</t>
  </si>
  <si>
    <t>Einrichtung/Dienst der Selbsthilfe</t>
  </si>
  <si>
    <t>Einrichtung/Dienst der Wohnungslosenhilfe</t>
  </si>
  <si>
    <t>nur wenn ein spezifisches Angebot mit 2 kodiert wurde</t>
  </si>
  <si>
    <t>Systemkennziffer</t>
  </si>
  <si>
    <t>Partnerschaft</t>
  </si>
  <si>
    <t>zusammenlebend mit Partner/in</t>
  </si>
  <si>
    <t xml:space="preserve">zusammenlebend mit Kind(ern) </t>
  </si>
  <si>
    <t xml:space="preserve">zusammenlebend mit Eltern(teil) </t>
  </si>
  <si>
    <t>zusammenlebend mit sonstiger/n Bezugsperson/en</t>
  </si>
  <si>
    <t xml:space="preserve">zusammenlebend mit sonstiger/n Person/en </t>
  </si>
  <si>
    <t>nur wenn lebensit=1</t>
  </si>
  <si>
    <t>schwanger</t>
  </si>
  <si>
    <t>Schwangerschaft</t>
  </si>
  <si>
    <t>kinder10</t>
  </si>
  <si>
    <t>kinder11</t>
  </si>
  <si>
    <t>kinder01</t>
  </si>
  <si>
    <t>kinder02</t>
  </si>
  <si>
    <t>kinder03</t>
  </si>
  <si>
    <t>kinder04</t>
  </si>
  <si>
    <t>kinder05</t>
  </si>
  <si>
    <t>kinder06</t>
  </si>
  <si>
    <t>kinder07</t>
  </si>
  <si>
    <t>kinder08</t>
  </si>
  <si>
    <t>kinder09</t>
  </si>
  <si>
    <t>nur wenn kinder05 zwischen 1 und 98</t>
  </si>
  <si>
    <t>siehe Registerblatt "Nationencode"</t>
  </si>
  <si>
    <t>nation1</t>
  </si>
  <si>
    <t>nation2</t>
  </si>
  <si>
    <t>Migration ausschließlich in 3. Generation</t>
  </si>
  <si>
    <t>migrant3</t>
  </si>
  <si>
    <t>migrant4</t>
  </si>
  <si>
    <t>Höchster bisher erreichter allg.bildender Schulabschluss</t>
  </si>
  <si>
    <t>masint18</t>
  </si>
  <si>
    <t>masint19</t>
  </si>
  <si>
    <t>masint20</t>
  </si>
  <si>
    <t>masint21</t>
  </si>
  <si>
    <t>masint22</t>
  </si>
  <si>
    <t>masint23</t>
  </si>
  <si>
    <t>masint24</t>
  </si>
  <si>
    <t>masint25</t>
  </si>
  <si>
    <t>masint26</t>
  </si>
  <si>
    <t>masint27</t>
  </si>
  <si>
    <t>masint28</t>
  </si>
  <si>
    <t>masint29</t>
  </si>
  <si>
    <t>masint30</t>
  </si>
  <si>
    <t>masint32</t>
  </si>
  <si>
    <t>masint31</t>
  </si>
  <si>
    <t>masint33</t>
  </si>
  <si>
    <t>masint34</t>
  </si>
  <si>
    <t>masint35</t>
  </si>
  <si>
    <t>masint36</t>
  </si>
  <si>
    <t>masint37</t>
  </si>
  <si>
    <t>masint38</t>
  </si>
  <si>
    <t>masint39</t>
  </si>
  <si>
    <t>masint40</t>
  </si>
  <si>
    <t>masint41</t>
  </si>
  <si>
    <t>masint42</t>
  </si>
  <si>
    <t>masint43</t>
  </si>
  <si>
    <t>masint44</t>
  </si>
  <si>
    <t>masint45</t>
  </si>
  <si>
    <t>masint46</t>
  </si>
  <si>
    <t>masint47</t>
  </si>
  <si>
    <t>masint48</t>
  </si>
  <si>
    <t>masint49</t>
  </si>
  <si>
    <t>masint50</t>
  </si>
  <si>
    <t>als Teil einer Kombibehandlung</t>
  </si>
  <si>
    <t>nur wenn masint28=2</t>
  </si>
  <si>
    <t>ARS-Massnahme</t>
  </si>
  <si>
    <t>TAR-Massnahme</t>
  </si>
  <si>
    <t>STR-Massnahme</t>
  </si>
  <si>
    <t>ADA-Massnahme</t>
  </si>
  <si>
    <t>nur wenn masint29=2</t>
  </si>
  <si>
    <t>nur wenn masint30=2</t>
  </si>
  <si>
    <t>nur wenn masint31=2</t>
  </si>
  <si>
    <t>masint30k</t>
  </si>
  <si>
    <t>masint29k</t>
  </si>
  <si>
    <t>masint28k</t>
  </si>
  <si>
    <t>masint31k</t>
  </si>
  <si>
    <t>Alter bei erster Opiatsubstitution</t>
  </si>
  <si>
    <t>subalter</t>
  </si>
  <si>
    <t>Einrichtung der Wohnungslosenhilfe</t>
  </si>
  <si>
    <t>kontselb1</t>
  </si>
  <si>
    <t>kontselb2</t>
  </si>
  <si>
    <t>nur wenn weiter28=2</t>
  </si>
  <si>
    <t>nur wenn weiter29=2</t>
  </si>
  <si>
    <t>nur wenn weiter30=2</t>
  </si>
  <si>
    <t>nur wenn weiter31=2</t>
  </si>
  <si>
    <t>ARS-Vermittlung</t>
  </si>
  <si>
    <t>TAR-Vermittlung</t>
  </si>
  <si>
    <t>STR-Vermittlung</t>
  </si>
  <si>
    <t>ADA-Vermittlung</t>
  </si>
  <si>
    <t>weiter28k</t>
  </si>
  <si>
    <t>weiter29k</t>
  </si>
  <si>
    <t>weiter30k</t>
  </si>
  <si>
    <t>weiter31k</t>
  </si>
  <si>
    <t>probend01</t>
  </si>
  <si>
    <t>probend02</t>
  </si>
  <si>
    <t>probend03</t>
  </si>
  <si>
    <t>probend04</t>
  </si>
  <si>
    <t>probend05</t>
  </si>
  <si>
    <t>probend06</t>
  </si>
  <si>
    <t>probend07</t>
  </si>
  <si>
    <t>probend08</t>
  </si>
  <si>
    <t>probend09</t>
  </si>
  <si>
    <t>probend10</t>
  </si>
  <si>
    <t>probend11</t>
  </si>
  <si>
    <t>probend12</t>
  </si>
  <si>
    <t>probend13</t>
  </si>
  <si>
    <t>probend14</t>
  </si>
  <si>
    <t>probend15</t>
  </si>
  <si>
    <t>weiter01</t>
  </si>
  <si>
    <t>weiter02</t>
  </si>
  <si>
    <t>weiter03</t>
  </si>
  <si>
    <t>weiter04</t>
  </si>
  <si>
    <t>weiter05</t>
  </si>
  <si>
    <t>weiter06</t>
  </si>
  <si>
    <t>weiter07</t>
  </si>
  <si>
    <t>weiter08</t>
  </si>
  <si>
    <t>weiter09</t>
  </si>
  <si>
    <t>weiter10</t>
  </si>
  <si>
    <t>weiter11</t>
  </si>
  <si>
    <t>weiter12</t>
  </si>
  <si>
    <t>weiter13</t>
  </si>
  <si>
    <t>weiter14</t>
  </si>
  <si>
    <t>weiter15</t>
  </si>
  <si>
    <t>weiter16</t>
  </si>
  <si>
    <t>weiter17</t>
  </si>
  <si>
    <t>weiter18</t>
  </si>
  <si>
    <t>weiter19</t>
  </si>
  <si>
    <t>weiter20</t>
  </si>
  <si>
    <t>weiter21</t>
  </si>
  <si>
    <t>weiter22</t>
  </si>
  <si>
    <t>weiter23</t>
  </si>
  <si>
    <t>weiter24</t>
  </si>
  <si>
    <t>weiter25</t>
  </si>
  <si>
    <t>weiter26</t>
  </si>
  <si>
    <t>weiter27</t>
  </si>
  <si>
    <t>weiter28</t>
  </si>
  <si>
    <t>weiter29</t>
  </si>
  <si>
    <t>weiter30</t>
  </si>
  <si>
    <t>weiter31</t>
  </si>
  <si>
    <t>weiter32</t>
  </si>
  <si>
    <t>weiter33</t>
  </si>
  <si>
    <t>weiter34</t>
  </si>
  <si>
    <t>weiter35</t>
  </si>
  <si>
    <t>weiter36</t>
  </si>
  <si>
    <t>weiter37</t>
  </si>
  <si>
    <t>weiter38</t>
  </si>
  <si>
    <t>weiter39</t>
  </si>
  <si>
    <t>weiter40</t>
  </si>
  <si>
    <t>weiter41</t>
  </si>
  <si>
    <t>weiter42</t>
  </si>
  <si>
    <t>weiter43</t>
  </si>
  <si>
    <t>weiter44</t>
  </si>
  <si>
    <t>weiter45</t>
  </si>
  <si>
    <t>weiter46</t>
  </si>
  <si>
    <t>weiter47</t>
  </si>
  <si>
    <t>weiter48</t>
  </si>
  <si>
    <t>weiter49</t>
  </si>
  <si>
    <t>nur wenn weiter=2</t>
  </si>
  <si>
    <t>Konsum im Rahmen ärztlicher Verordnung</t>
  </si>
  <si>
    <t>Codeliste</t>
  </si>
  <si>
    <t>Neue psychoaktive Substanzen NPS (andere als oben angeführt)</t>
  </si>
  <si>
    <t>100 - 199</t>
  </si>
  <si>
    <t>subcode01</t>
  </si>
  <si>
    <t>subcode02</t>
  </si>
  <si>
    <t>subcode03</t>
  </si>
  <si>
    <t>subcode04</t>
  </si>
  <si>
    <t>subcode05</t>
  </si>
  <si>
    <t>subcode06</t>
  </si>
  <si>
    <t>subcode07</t>
  </si>
  <si>
    <t>subcode08</t>
  </si>
  <si>
    <t>subcode09</t>
  </si>
  <si>
    <t>subcode10</t>
  </si>
  <si>
    <t>subcode11</t>
  </si>
  <si>
    <t>subcode12</t>
  </si>
  <si>
    <t>subcode13</t>
  </si>
  <si>
    <t>subcode14</t>
  </si>
  <si>
    <t>subcode15</t>
  </si>
  <si>
    <t>für Substanz 1 (in Variable subcode01)</t>
  </si>
  <si>
    <t>für Substanz 2 (in Variable subcode02)</t>
  </si>
  <si>
    <t>für Substanz 15 (in Variable subcode15)</t>
  </si>
  <si>
    <t>für Substanz 14 (in Variable subcode14)</t>
  </si>
  <si>
    <t>für Substanz 13 (in Variable subcode13)</t>
  </si>
  <si>
    <t>für Substanz 12 (in Variable subcode12)</t>
  </si>
  <si>
    <t>für Substanz 11 (in Variable subcode11)</t>
  </si>
  <si>
    <t>für Substanz 10 (in Variable subcode10)</t>
  </si>
  <si>
    <t>für Substanz 3 (in Variable subcode03)</t>
  </si>
  <si>
    <t>für Substanz 4 (in Variable subcode04)</t>
  </si>
  <si>
    <t>für Substanz 5 (in Variable subcode05)</t>
  </si>
  <si>
    <t>für Substanz 6 (in Variable subcode06)</t>
  </si>
  <si>
    <t>für Substanz 7 (in Variable subcode07)</t>
  </si>
  <si>
    <t>für Substanz 8 (in Variable subcode08)</t>
  </si>
  <si>
    <t>für Substanz 9 (in Variable subcode09)</t>
  </si>
  <si>
    <t>Anzahl Konsumtage in den letzten 30 Tagen vor Betreuungsende</t>
  </si>
  <si>
    <t>in den letzten 30 Tagen vor Betreuungs-/ Behandlungsbeginn</t>
  </si>
  <si>
    <t xml:space="preserve">Überwiegende Konsumart bei der Hauptsubstanz </t>
  </si>
  <si>
    <t>Störungen durch Alkohol</t>
  </si>
  <si>
    <t>Störungen durch Opioide</t>
  </si>
  <si>
    <t>f10diag1</t>
  </si>
  <si>
    <t>f10diag2</t>
  </si>
  <si>
    <t>f10diag3</t>
  </si>
  <si>
    <t>f11diag1</t>
  </si>
  <si>
    <t>f11diag2</t>
  </si>
  <si>
    <t>f11diag3</t>
  </si>
  <si>
    <t>f12diag1</t>
  </si>
  <si>
    <t>f12diag2</t>
  </si>
  <si>
    <t>f12diag3</t>
  </si>
  <si>
    <t>Störungen durch Cannabinoide</t>
  </si>
  <si>
    <t>Störungen durch Sedativa / Hypnotika</t>
  </si>
  <si>
    <t>f13diag1</t>
  </si>
  <si>
    <t>f13diag2</t>
  </si>
  <si>
    <t>f13diag3</t>
  </si>
  <si>
    <t>f14diag1</t>
  </si>
  <si>
    <t>f14diag2</t>
  </si>
  <si>
    <t>f14diag3</t>
  </si>
  <si>
    <t>Störungen durch Kokain</t>
  </si>
  <si>
    <t>f15diag1</t>
  </si>
  <si>
    <t>f15diag2</t>
  </si>
  <si>
    <t>f15diag3</t>
  </si>
  <si>
    <t>f16diag1</t>
  </si>
  <si>
    <t>f16diag2</t>
  </si>
  <si>
    <t>f16diag3</t>
  </si>
  <si>
    <t>Störungen durch Halluzinogene</t>
  </si>
  <si>
    <t>Störungen durch Tabak</t>
  </si>
  <si>
    <t>f17diag3</t>
  </si>
  <si>
    <t>f17diag2</t>
  </si>
  <si>
    <t>f17diag1</t>
  </si>
  <si>
    <t>f18diag1</t>
  </si>
  <si>
    <t>f18diag2</t>
  </si>
  <si>
    <t>f18diag3</t>
  </si>
  <si>
    <t>Störungen durch flüchtige Lösungsmittel</t>
  </si>
  <si>
    <t>f19diag1</t>
  </si>
  <si>
    <t>f19diag2</t>
  </si>
  <si>
    <t>f19diag3</t>
  </si>
  <si>
    <t xml:space="preserve">Störungen durch multiplen Substanzgebrauch oder Konsum anderer psychotroper Substanzen </t>
  </si>
  <si>
    <t>alteksu01</t>
  </si>
  <si>
    <t>alteksu02</t>
  </si>
  <si>
    <t>alteksu03</t>
  </si>
  <si>
    <t>alteksu04</t>
  </si>
  <si>
    <t>alteksu05</t>
  </si>
  <si>
    <t>alteksu06</t>
  </si>
  <si>
    <t>alteksu07</t>
  </si>
  <si>
    <t>alteksu08</t>
  </si>
  <si>
    <t>alteksu09</t>
  </si>
  <si>
    <t>alteksu10</t>
  </si>
  <si>
    <t>alteksu11</t>
  </si>
  <si>
    <t>alteksu12</t>
  </si>
  <si>
    <t>alteksu13</t>
  </si>
  <si>
    <t>alteksu14</t>
  </si>
  <si>
    <t>alteksu15</t>
  </si>
  <si>
    <t>ktbegsu01</t>
  </si>
  <si>
    <t>ktbegsu02</t>
  </si>
  <si>
    <t>ktbegsu03</t>
  </si>
  <si>
    <t>ktbegsu04</t>
  </si>
  <si>
    <t>ktbegsu05</t>
  </si>
  <si>
    <t>ktbegsu06</t>
  </si>
  <si>
    <t>ktbegsu07</t>
  </si>
  <si>
    <t>ktbegsu08</t>
  </si>
  <si>
    <t>ktbegsu09</t>
  </si>
  <si>
    <t>ktbegsu10</t>
  </si>
  <si>
    <t>ktbegsu11</t>
  </si>
  <si>
    <t>ktbegsu12</t>
  </si>
  <si>
    <t>ktbegsu13</t>
  </si>
  <si>
    <t>ktbegsu14</t>
  </si>
  <si>
    <t>ktbegsu15</t>
  </si>
  <si>
    <t>ktendsu01</t>
  </si>
  <si>
    <t>ktendsu02</t>
  </si>
  <si>
    <t>ktendsu03</t>
  </si>
  <si>
    <t>ktendsu04</t>
  </si>
  <si>
    <t>ktendsu05</t>
  </si>
  <si>
    <t>ktendsu06</t>
  </si>
  <si>
    <t>ktendsu07</t>
  </si>
  <si>
    <t>ktendsu08</t>
  </si>
  <si>
    <t>ktendsu09</t>
  </si>
  <si>
    <t>ktendsu10</t>
  </si>
  <si>
    <t>ktendsu11</t>
  </si>
  <si>
    <t>ktendsu12</t>
  </si>
  <si>
    <t>ktendsu13</t>
  </si>
  <si>
    <t>ktendsu14</t>
  </si>
  <si>
    <t>ktendsu15</t>
  </si>
  <si>
    <t>konavsu01</t>
  </si>
  <si>
    <t>konavsu02</t>
  </si>
  <si>
    <t>konavsu03</t>
  </si>
  <si>
    <t>konavsu04</t>
  </si>
  <si>
    <t>konavsu05</t>
  </si>
  <si>
    <t>konavsu06</t>
  </si>
  <si>
    <t>konavsu07</t>
  </si>
  <si>
    <t>konavsu08</t>
  </si>
  <si>
    <t>konavsu09</t>
  </si>
  <si>
    <t>konavsu10</t>
  </si>
  <si>
    <t>konavsu11</t>
  </si>
  <si>
    <t>konavsu12</t>
  </si>
  <si>
    <t>konavsu13</t>
  </si>
  <si>
    <t>konavsu14</t>
  </si>
  <si>
    <t>konavsu15</t>
  </si>
  <si>
    <t>ktbegnas1</t>
  </si>
  <si>
    <t>ktbegnas2</t>
  </si>
  <si>
    <t>ktbegnas3</t>
  </si>
  <si>
    <t>für Antidepressiva</t>
  </si>
  <si>
    <t>für Laxantien</t>
  </si>
  <si>
    <t>für Analgetika</t>
  </si>
  <si>
    <t>andere nicht abhängigkeitserzeugende Substanzen / Stoffe</t>
  </si>
  <si>
    <t>ktbegnas4</t>
  </si>
  <si>
    <t>ktendnas1</t>
  </si>
  <si>
    <t>ktendnas2</t>
  </si>
  <si>
    <t>ktendnas3</t>
  </si>
  <si>
    <t>ktendnas4</t>
  </si>
  <si>
    <t>konavnas1</t>
  </si>
  <si>
    <t>konavnas4</t>
  </si>
  <si>
    <t>konavnas3</t>
  </si>
  <si>
    <t>konavnas2</t>
  </si>
  <si>
    <t>f550diag1</t>
  </si>
  <si>
    <t>f550diag2</t>
  </si>
  <si>
    <t>f550diag3</t>
  </si>
  <si>
    <t>f551diag1</t>
  </si>
  <si>
    <t>f551diag2</t>
  </si>
  <si>
    <t>f551diag3</t>
  </si>
  <si>
    <t>f552diag1</t>
  </si>
  <si>
    <t>f552diag2</t>
  </si>
  <si>
    <t>f552diag3</t>
  </si>
  <si>
    <t>f558diag1</t>
  </si>
  <si>
    <t>f558diag2</t>
  </si>
  <si>
    <t>f558diag3</t>
  </si>
  <si>
    <t>Schädlicher Gebrauch von Antidepressiva</t>
  </si>
  <si>
    <t>Schädlicher Gebrauch von Laxantien</t>
  </si>
  <si>
    <t>Schädlicher Gebrauch von Analgetika</t>
  </si>
  <si>
    <t>Schädlicher Gebrauch von anderen nicht abhängigkeitserzeugenden Substanzen / Stoffen</t>
  </si>
  <si>
    <t>ktbegpg01</t>
  </si>
  <si>
    <t>Geldspielautomaten in Spielhallen (terrestrisch)</t>
  </si>
  <si>
    <t>Geldspielautomaten in der Gastronomie (terrestrisch)</t>
  </si>
  <si>
    <t>Kleines Spiel in der Spielbank (terrestrisch)</t>
  </si>
  <si>
    <t>Großes Spiel in der Spielbank (terrestrisch)</t>
  </si>
  <si>
    <t>ktbegpg02</t>
  </si>
  <si>
    <t>ktbegpg03</t>
  </si>
  <si>
    <t>ktbegpg04</t>
  </si>
  <si>
    <t>ktbegpg05</t>
  </si>
  <si>
    <t>ktbegpg06</t>
  </si>
  <si>
    <t>ktbegpg07</t>
  </si>
  <si>
    <t>ktbegpg08</t>
  </si>
  <si>
    <t>ktbegpg09</t>
  </si>
  <si>
    <t>ktbegpg10</t>
  </si>
  <si>
    <t>ktbegpg11</t>
  </si>
  <si>
    <t>ktbegpg12</t>
  </si>
  <si>
    <t>ktbegpg13</t>
  </si>
  <si>
    <t>ktbegpg14</t>
  </si>
  <si>
    <t>ktbegpg15</t>
  </si>
  <si>
    <t>Sportwetten (terrestrisch)</t>
  </si>
  <si>
    <t>Pferdewetten (terrestrisch)</t>
  </si>
  <si>
    <t>Lotterien (terrestrisch)</t>
  </si>
  <si>
    <t>Andere (terrestrisch)</t>
  </si>
  <si>
    <t>Automatenspiel (Geld-/Glücksspielautomaten) (Online/Internet)</t>
  </si>
  <si>
    <t>Casinospiele (großes Spiel in der Spielbank ohne Poker) (Online/Internet)</t>
  </si>
  <si>
    <t>Poker (Online/Internet)</t>
  </si>
  <si>
    <t>Sportwetten (Online/Internet)</t>
  </si>
  <si>
    <t>Pferdewetten (Online/Internet)</t>
  </si>
  <si>
    <t>Lotterien (Online/Internet)</t>
  </si>
  <si>
    <t>Andere (Online/Internet)</t>
  </si>
  <si>
    <t>ktendpg01</t>
  </si>
  <si>
    <t>ktendpg02</t>
  </si>
  <si>
    <t>ktendpg03</t>
  </si>
  <si>
    <t>ktendpg04</t>
  </si>
  <si>
    <t>ktendpg05</t>
  </si>
  <si>
    <t>ktendpg06</t>
  </si>
  <si>
    <t>ktendpg07</t>
  </si>
  <si>
    <t>ktendpg08</t>
  </si>
  <si>
    <t>ktendpg09</t>
  </si>
  <si>
    <t>ktendpg10</t>
  </si>
  <si>
    <t>ktendpg11</t>
  </si>
  <si>
    <t>ktendpg12</t>
  </si>
  <si>
    <t>ktendpg13</t>
  </si>
  <si>
    <t>ktendpg14</t>
  </si>
  <si>
    <t>ktendpg15</t>
  </si>
  <si>
    <t>altersg01</t>
  </si>
  <si>
    <t>Alter beim ersten Spielen um Geld für</t>
  </si>
  <si>
    <t>altersg02</t>
  </si>
  <si>
    <t>altersg03</t>
  </si>
  <si>
    <t>altersg04</t>
  </si>
  <si>
    <t>altersg05</t>
  </si>
  <si>
    <t>altersg06</t>
  </si>
  <si>
    <t>altersg07</t>
  </si>
  <si>
    <t>altersg08</t>
  </si>
  <si>
    <t>altersg09</t>
  </si>
  <si>
    <t>altersg10</t>
  </si>
  <si>
    <t>altersg11</t>
  </si>
  <si>
    <t>altersg12</t>
  </si>
  <si>
    <t>altersg13</t>
  </si>
  <si>
    <t>altersg14</t>
  </si>
  <si>
    <t>altersg15</t>
  </si>
  <si>
    <t>dosisu01</t>
  </si>
  <si>
    <t>leicht gesteigert</t>
  </si>
  <si>
    <t>gleich geblieben</t>
  </si>
  <si>
    <t>leicht verringert</t>
  </si>
  <si>
    <t>Veränderung von Dosis/Konsummenge in den letzten 30 Tagen vor Betreuungsende gegenüber den letzten 30 Tagen vor Betreuungsbeginn?</t>
  </si>
  <si>
    <t>dosisu02</t>
  </si>
  <si>
    <t>dosisu03</t>
  </si>
  <si>
    <t>dosisu04</t>
  </si>
  <si>
    <t>dosisu05</t>
  </si>
  <si>
    <t>dosisu06</t>
  </si>
  <si>
    <t>dosisu07</t>
  </si>
  <si>
    <t>dosisu08</t>
  </si>
  <si>
    <t>dosisu09</t>
  </si>
  <si>
    <t>dosisu10</t>
  </si>
  <si>
    <t>dosisu13</t>
  </si>
  <si>
    <t>dosinas1</t>
  </si>
  <si>
    <t>dosinas2</t>
  </si>
  <si>
    <t>dosinas3</t>
  </si>
  <si>
    <t>dosinas4</t>
  </si>
  <si>
    <t>dosipg01</t>
  </si>
  <si>
    <t>dosipg02</t>
  </si>
  <si>
    <t>dosipg03</t>
  </si>
  <si>
    <t>dosipg04</t>
  </si>
  <si>
    <t>dosipg05</t>
  </si>
  <si>
    <t>dosipg06</t>
  </si>
  <si>
    <t>dosipg07</t>
  </si>
  <si>
    <t>dosipg08</t>
  </si>
  <si>
    <t>dosipg09</t>
  </si>
  <si>
    <t>dosipg10</t>
  </si>
  <si>
    <t>dosipg11</t>
  </si>
  <si>
    <t>dosipg12</t>
  </si>
  <si>
    <t>dosipg13</t>
  </si>
  <si>
    <t>dosipg14</t>
  </si>
  <si>
    <t>dosipg15</t>
  </si>
  <si>
    <t>f630diag1</t>
  </si>
  <si>
    <t>f630diag2</t>
  </si>
  <si>
    <t>f630diag3</t>
  </si>
  <si>
    <t>ktbegemn1</t>
  </si>
  <si>
    <t>ktbegemn2</t>
  </si>
  <si>
    <t>ktbegemn3</t>
  </si>
  <si>
    <t>ktbegemn4</t>
  </si>
  <si>
    <t>ktendemn1</t>
  </si>
  <si>
    <t>ktendemn2</t>
  </si>
  <si>
    <t>ktendemn3</t>
  </si>
  <si>
    <t>ktendemn4</t>
  </si>
  <si>
    <t>für exzessive Mediennutzung - Gamen</t>
  </si>
  <si>
    <t>für exzessive Mediennutzung - Chatten</t>
  </si>
  <si>
    <t>für exzessive Mediennutzung - Surfen</t>
  </si>
  <si>
    <t>für exzessive Mediennutzung - Sonstiges</t>
  </si>
  <si>
    <t>Anzahl Spieltage in den letzten 30 Tagen vor Betreuungsbeginn</t>
  </si>
  <si>
    <t>Anzahl Spieltage in den letzten 30 Tagen vor Betreuungsende</t>
  </si>
  <si>
    <t>Anzahl Nutzungstage in den letzten 30 Tagen vor Betreuungsende</t>
  </si>
  <si>
    <t>38 / 88</t>
  </si>
  <si>
    <t>f6xxdiag1</t>
  </si>
  <si>
    <t>f6xxdiag2</t>
  </si>
  <si>
    <t>f6xxdiag3</t>
  </si>
  <si>
    <t>f50diag1</t>
  </si>
  <si>
    <t>f50diag2</t>
  </si>
  <si>
    <t>f50diag3</t>
  </si>
  <si>
    <t>Essstörungen</t>
  </si>
  <si>
    <t>Esstörungen</t>
  </si>
  <si>
    <t>maindiag1</t>
  </si>
  <si>
    <t>maindiag2</t>
  </si>
  <si>
    <t xml:space="preserve">Schädlicher Gebrauch von Alkohol </t>
  </si>
  <si>
    <t>Abhängigkeit von Alkohol</t>
  </si>
  <si>
    <t>Schädlicher Gebrauch von Opioiden</t>
  </si>
  <si>
    <t>Abhängigkeit von Opioiden</t>
  </si>
  <si>
    <t>Schädlicher Gebrauch von Cannabinoiden</t>
  </si>
  <si>
    <t>Abhängigkeit von Cannabinoiden</t>
  </si>
  <si>
    <t>Schädlicher Gebrauch von Sedativa/Hypnotika</t>
  </si>
  <si>
    <t>Abhängigkeit von Sedativa/Hypnotika</t>
  </si>
  <si>
    <t>Schädlicher Gebrauch von Kokain</t>
  </si>
  <si>
    <t>Abhängigkeit von Kokain</t>
  </si>
  <si>
    <t>Schädlicher Gebrauch von Stimulantien</t>
  </si>
  <si>
    <t>Abhängigkeit von Stimulantien</t>
  </si>
  <si>
    <t>Schädlicher Gebrauch von Halluzinogenen</t>
  </si>
  <si>
    <t>Abhängigkeit von Halluzinogenen</t>
  </si>
  <si>
    <t>Schädlicher Gebrauch von Tabak</t>
  </si>
  <si>
    <t>Abhängigkeit von Tabak</t>
  </si>
  <si>
    <t>Schädlicher Gebrauch von flüchtigen Lösungsmitteln</t>
  </si>
  <si>
    <t>Abhängigkeit von flüchtigen Lösungsmitteln</t>
  </si>
  <si>
    <t>Schädlicher Gebrauch von anderen psychotropen Substanzen</t>
  </si>
  <si>
    <t>Polytoxikomanie oder Abhängigkeit von anderen psychotropen Substanzen</t>
  </si>
  <si>
    <t>Schädlicher Gebrauch von  Antidepressiva</t>
  </si>
  <si>
    <t>Schädlicher Gebrauch von anderen Substanzen</t>
  </si>
  <si>
    <t>638 / 688</t>
  </si>
  <si>
    <t>nur wenn hivinf1&gt;1</t>
  </si>
  <si>
    <t>hivinf1</t>
  </si>
  <si>
    <t>hivinf2</t>
  </si>
  <si>
    <t>nur wenn hepatb1&gt;1</t>
  </si>
  <si>
    <t>nur wenn hepatc1&gt;1</t>
  </si>
  <si>
    <t>Ende-Variablen (in den Dateien KERN1, KERN2 und DIAGNOSE)</t>
  </si>
  <si>
    <t>Beginn-Variablen (in den Dateien KERN1. KERN2 und DIAGNOSE)</t>
  </si>
  <si>
    <t>Werte-bereich</t>
  </si>
  <si>
    <t>Missing-wert</t>
  </si>
  <si>
    <t>Hauptdiagnose aus F10-F19, F50, F55, F63.0, F63.8 oder F68.8</t>
  </si>
  <si>
    <t>Kreis</t>
  </si>
  <si>
    <t>Alb-Donau-Kreis</t>
  </si>
  <si>
    <t>Baden-Baden</t>
  </si>
  <si>
    <t>Biberach</t>
  </si>
  <si>
    <t>Böblingen</t>
  </si>
  <si>
    <t>Bodenseekreis</t>
  </si>
  <si>
    <t>Breisgau-Hochschwarzwald</t>
  </si>
  <si>
    <t>Calw</t>
  </si>
  <si>
    <t>Emmendingen</t>
  </si>
  <si>
    <t>Enzkreis</t>
  </si>
  <si>
    <t>Esslingen</t>
  </si>
  <si>
    <t>Freiburg</t>
  </si>
  <si>
    <t>Freudenstadt</t>
  </si>
  <si>
    <t>Göppingen</t>
  </si>
  <si>
    <t>Heidelberg</t>
  </si>
  <si>
    <t>Heidenheim</t>
  </si>
  <si>
    <t>Heilbronn</t>
  </si>
  <si>
    <t>Hohenlohekreis</t>
  </si>
  <si>
    <t>Karlsruhe</t>
  </si>
  <si>
    <t>Konstanz</t>
  </si>
  <si>
    <t>Lörrach</t>
  </si>
  <si>
    <t>Ludwigsburg</t>
  </si>
  <si>
    <t>Main-Tauber-Kreis</t>
  </si>
  <si>
    <t>Mannheim</t>
  </si>
  <si>
    <t>Neckar-Odenwald-Kreis</t>
  </si>
  <si>
    <t>Ortenaukreis</t>
  </si>
  <si>
    <t>Ostalbkreis</t>
  </si>
  <si>
    <t>Pforzheim</t>
  </si>
  <si>
    <t>Rastatt</t>
  </si>
  <si>
    <t>Ravensburg</t>
  </si>
  <si>
    <t>Rems-Murr-Kreis</t>
  </si>
  <si>
    <t>Reutlingen</t>
  </si>
  <si>
    <t>Rhein-Neckar-Kreis</t>
  </si>
  <si>
    <t>Rottweil</t>
  </si>
  <si>
    <t>Schwäbisch Hall</t>
  </si>
  <si>
    <t>Schwarzwald-Baar-Kreis</t>
  </si>
  <si>
    <t>Sigmaringen</t>
  </si>
  <si>
    <t>Stadt Heilbronn</t>
  </si>
  <si>
    <t>Stadt Karlsruhe</t>
  </si>
  <si>
    <t>Stuttgart</t>
  </si>
  <si>
    <t>Tübingen</t>
  </si>
  <si>
    <t>Tuttlingen</t>
  </si>
  <si>
    <t>Ulm</t>
  </si>
  <si>
    <t>Waldshut</t>
  </si>
  <si>
    <t>Zollernalbkreis</t>
  </si>
  <si>
    <t>Syntax des HIV-Codes (nur für Berlin):</t>
  </si>
  <si>
    <t>Stelle 1</t>
  </si>
  <si>
    <t>3. Buchstabe des Vornamens</t>
  </si>
  <si>
    <t>Stelle 2</t>
  </si>
  <si>
    <t>Anzahl der Buchstaben des Vornamens</t>
  </si>
  <si>
    <t>Stelle 3</t>
  </si>
  <si>
    <t>3. Buchstabe des Nachnamens</t>
  </si>
  <si>
    <t>Stelle 4</t>
  </si>
  <si>
    <t>Anzahl der Buchstaben des Nachnamens</t>
  </si>
  <si>
    <t>Stelle 5</t>
  </si>
  <si>
    <t>Geschlecht (m/w)</t>
  </si>
  <si>
    <t>Stelle 6+7</t>
  </si>
  <si>
    <t>Geburtsmonat</t>
  </si>
  <si>
    <t>Stelle 8-11</t>
  </si>
  <si>
    <t>Geburtsjahr</t>
  </si>
  <si>
    <t xml:space="preserve">Regeln für Umlaute: </t>
  </si>
  <si>
    <t>Ä und ä wird A, Ö und ö wird O, Ü und ü wird U, ß wird S</t>
  </si>
  <si>
    <t xml:space="preserve">Regeln für die Länge von Name und Vorname: </t>
  </si>
  <si>
    <t>jede Länge &gt; 9 wird 0</t>
  </si>
  <si>
    <t>Ist Name, Vorname oder Geburtsdatum leer, so lautet der HIVCode: "XXXXXXXXXXX"</t>
  </si>
  <si>
    <t>Codierbeispiel (aus Foxpro):</t>
  </si>
  <si>
    <t>IF empty(alltrim(name))</t>
  </si>
  <si>
    <t xml:space="preserve">   hivcode = "XXXXXXXXXXX"</t>
  </si>
  <si>
    <t xml:space="preserve">ELSE    </t>
  </si>
  <si>
    <t xml:space="preserve">    IF EMPTY(gebdat)</t>
  </si>
  <si>
    <t xml:space="preserve">      hivcode = "XXXXXXXXXXX"</t>
  </si>
  <si>
    <t xml:space="preserve">    ELSE</t>
  </si>
  <si>
    <t xml:space="preserve">      kvnr = atc(" ",vname)</t>
  </si>
  <si>
    <t xml:space="preserve">      if kvnr &gt; 0</t>
  </si>
  <si>
    <t xml:space="preserve">        kv = alltrim(substr(vname,1,kvnr-1))</t>
  </si>
  <si>
    <t xml:space="preserve">      else</t>
  </si>
  <si>
    <t xml:space="preserve">        kv = alltrim(vname)</t>
  </si>
  <si>
    <t xml:space="preserve">      endif</t>
  </si>
  <si>
    <t xml:space="preserve">      eins = substr(kv,3,1)</t>
  </si>
  <si>
    <t xml:space="preserve">      DO CASE</t>
  </si>
  <si>
    <t xml:space="preserve">      CASE UPPER(eins) == "Ä"</t>
  </si>
  <si>
    <t xml:space="preserve">        eins = "A"</t>
  </si>
  <si>
    <t xml:space="preserve">      CASE UPPER(eins) == "Ö"</t>
  </si>
  <si>
    <t xml:space="preserve">        eins = "O"</t>
  </si>
  <si>
    <t xml:space="preserve">      CASE UPPER(eins) == "Ü"</t>
  </si>
  <si>
    <t xml:space="preserve">        eins = "U"</t>
  </si>
  <si>
    <t xml:space="preserve">      CASE eins == "ß"</t>
  </si>
  <si>
    <t xml:space="preserve">        eins = "S"</t>
  </si>
  <si>
    <t xml:space="preserve">      CASE eins == ""</t>
  </si>
  <si>
    <t xml:space="preserve">        eins = " "</t>
  </si>
  <si>
    <t xml:space="preserve">      CASE eins == " "</t>
  </si>
  <si>
    <t xml:space="preserve">      OTHERWISE</t>
  </si>
  <si>
    <t xml:space="preserve">        eins = UPPER(eins)</t>
  </si>
  <si>
    <t xml:space="preserve">      ENDCASE</t>
  </si>
  <si>
    <t xml:space="preserve">      IF LEN(kv) &gt; 9</t>
  </si>
  <si>
    <t xml:space="preserve">        zwei = "0"</t>
  </si>
  <si>
    <t xml:space="preserve">      ELSE</t>
  </si>
  <si>
    <t xml:space="preserve">        zwei = ALLTRIM(STR(LEN(kv)))</t>
  </si>
  <si>
    <t xml:space="preserve">      ENDIF</t>
  </si>
  <si>
    <t xml:space="preserve">      knnr = at(" ",name)</t>
  </si>
  <si>
    <t xml:space="preserve">      if knnr &gt; 0</t>
  </si>
  <si>
    <t xml:space="preserve">        kn = alltrim(substr(name,1,knnr-1))</t>
  </si>
  <si>
    <t xml:space="preserve">        kn = alltrim(name)</t>
  </si>
  <si>
    <t xml:space="preserve">      kn = alltrim(name)</t>
  </si>
  <si>
    <t xml:space="preserve">      drei = substr(kn,3,1)</t>
  </si>
  <si>
    <t xml:space="preserve">      CASE UPPER(drei) == "Ä"</t>
  </si>
  <si>
    <t xml:space="preserve">        drei = "A"</t>
  </si>
  <si>
    <t xml:space="preserve">      CASE UPPER(drei) == "Ö"</t>
  </si>
  <si>
    <t xml:space="preserve">        drei = "O"</t>
  </si>
  <si>
    <t xml:space="preserve">      CASE UPPER(drei) == "Ü"</t>
  </si>
  <si>
    <t xml:space="preserve">        drei = "U"</t>
  </si>
  <si>
    <t xml:space="preserve">      CASE drei == "ß"</t>
  </si>
  <si>
    <t xml:space="preserve">        drei = "S"</t>
  </si>
  <si>
    <t xml:space="preserve">      CASE drei == ""</t>
  </si>
  <si>
    <t xml:space="preserve">        drei = " "</t>
  </si>
  <si>
    <t xml:space="preserve">      CASE drei == " "</t>
  </si>
  <si>
    <t xml:space="preserve">        drei = UPPER(drei)</t>
  </si>
  <si>
    <t xml:space="preserve">      IF LEN(kn) &gt; 9 </t>
  </si>
  <si>
    <t xml:space="preserve">        vier = "0"</t>
  </si>
  <si>
    <t xml:space="preserve">        vier = ALLTRIM(STR(LEN(kn)))</t>
  </si>
  <si>
    <t xml:space="preserve">      fuenf = UPPER(geschlecht)</t>
  </si>
  <si>
    <t xml:space="preserve">      IF MONTH(gebdat) &lt; 10</t>
  </si>
  <si>
    <t xml:space="preserve">        sechs = "0"+ALLTRIM(STR(MONTH(gebdat)))</t>
  </si>
  <si>
    <t xml:space="preserve">        sechs = ALLTRIM(STR(MONTH(gebdat)))</t>
  </si>
  <si>
    <t xml:space="preserve">      ENDIF    </t>
  </si>
  <si>
    <t xml:space="preserve">      sieben = ALLTRIM(STR(YEAR(gebdat)))</t>
  </si>
  <si>
    <t xml:space="preserve">      hivcode = eins+zwei+drei+vier+fuenf+sechs+sieben</t>
  </si>
  <si>
    <t xml:space="preserve">    ENDIF</t>
  </si>
  <si>
    <t>ENDIF</t>
  </si>
  <si>
    <t>Ein Name/Vorname endet vor dem ersten eventuell vorkommenden Leerzeichen</t>
  </si>
  <si>
    <t>artend</t>
  </si>
  <si>
    <t>Nummer</t>
  </si>
  <si>
    <t>Angebot</t>
  </si>
  <si>
    <t>Code (xx)</t>
  </si>
  <si>
    <t>Variable</t>
  </si>
  <si>
    <t>O = Tau-Office (Rocom GmbH)</t>
  </si>
  <si>
    <r>
      <t xml:space="preserve">Jeder Einrichtungsdatensatz und jeder fallbezogene Datensatz erhält eine </t>
    </r>
    <r>
      <rPr>
        <b/>
        <sz val="9"/>
        <rFont val="Arial"/>
        <family val="2"/>
      </rPr>
      <t>eindeutige</t>
    </r>
    <r>
      <rPr>
        <sz val="9"/>
        <rFont val="Arial"/>
        <family val="2"/>
      </rPr>
      <t xml:space="preserve"> </t>
    </r>
    <r>
      <rPr>
        <b/>
        <sz val="9"/>
        <rFont val="Arial"/>
        <family val="2"/>
      </rPr>
      <t>Teilstellennummer</t>
    </r>
    <r>
      <rPr>
        <sz val="9"/>
        <rFont val="Arial"/>
        <family val="2"/>
      </rPr>
      <t xml:space="preserve"> (Feld: tsnr). 
Dieses Feld dient einzig und allein dazu, gegebenenfalls differenzierte Unterauswertungen einer Einrichtung nach fachlichen Gesichtspunkten vornehmen zu können. Wird diese Differenzierung nicht benötigt, kann dieses Feld einen beliebigen Wert enthalten oder ein Blank enthalten.</t>
    </r>
  </si>
  <si>
    <t>Art der Einrichtung/Einrichtungstyp</t>
  </si>
  <si>
    <t>Soziotherapeutische Einrichtung / Eingliederungshilfe / Hilfen zur Überwindung besonderer sozialer Schwierigkeiten</t>
  </si>
  <si>
    <t>Freiwilligendienst-Leistende</t>
  </si>
  <si>
    <t>Optionale und bedingte Felder</t>
  </si>
  <si>
    <t>Missingwerte</t>
  </si>
  <si>
    <t>müssen in jedem Fall als Feld exportiert werden, ggf. als Missingwert</t>
  </si>
  <si>
    <t>nur wenn kinder02 zwischen 1 und 98</t>
  </si>
  <si>
    <t>sonstige Institution/en</t>
  </si>
  <si>
    <t>Substanzcode für erste konsumierte Substanz</t>
  </si>
  <si>
    <t>beliebige Substanz aus der Liste im Registerblatt Substanzcodes</t>
  </si>
  <si>
    <t>Substanzcode für zweite konsumierte Substanz</t>
  </si>
  <si>
    <t>Substanzcode für dritte konsumierte Substanz</t>
  </si>
  <si>
    <t>Substanzcode für vierte konsumierte Substanz</t>
  </si>
  <si>
    <t>Substanzcode für fünfte konsumierte Substanz</t>
  </si>
  <si>
    <t>Substanzcode für sechste konsumierte Substanz</t>
  </si>
  <si>
    <t>Substanzcode für siebte konsumierte Substanz</t>
  </si>
  <si>
    <t>Substanzcode für achte konsumierte Substanz</t>
  </si>
  <si>
    <t>Substanzcode für neunte konsumierte Substanz</t>
  </si>
  <si>
    <t>Substanzcode für zehnte konsumierte Substanz</t>
  </si>
  <si>
    <t>Substanzcode für elfte konsumierte Substanz</t>
  </si>
  <si>
    <t>Substanzcode für zwölfte konsumierte Substanz</t>
  </si>
  <si>
    <t>Substanzcode für dreizehnte konsumierte Substanz</t>
  </si>
  <si>
    <t>Substanzcode für vierzehnte konsumierte Substanz</t>
  </si>
  <si>
    <t>Substanzcode für fünfzehnte konsumierte Substanz</t>
  </si>
  <si>
    <t>nur wenn subcode01 nicht leer</t>
  </si>
  <si>
    <t>nur wenn subcode02 nicht leer</t>
  </si>
  <si>
    <t>nur wenn subcode03 nicht leer</t>
  </si>
  <si>
    <t>nur wenn subcode04 nicht leer</t>
  </si>
  <si>
    <t>nur wenn subcode05 nicht leer</t>
  </si>
  <si>
    <t>nur wenn subcode06 nicht leer</t>
  </si>
  <si>
    <t>nur wenn subcode07 nicht leer</t>
  </si>
  <si>
    <t>nur wenn subcode08 nicht leer</t>
  </si>
  <si>
    <t>nur wenn subcode09 nicht leer</t>
  </si>
  <si>
    <t>nur wenn subcode10 nicht leer</t>
  </si>
  <si>
    <t>nur wenn subcode11 nicht leer</t>
  </si>
  <si>
    <t>nur wenn subcode12 nicht leer</t>
  </si>
  <si>
    <t>nur wenn subcode13 nicht leer</t>
  </si>
  <si>
    <t>nur wenn subcode14 nicht leer</t>
  </si>
  <si>
    <t>nur wenn subcode15 nicht leer</t>
  </si>
  <si>
    <t xml:space="preserve">nur wenn subcode01 nicht leer und Substanz im Registerblatt "Substanzcodes" in der Spalte C mit "ja" kodiert ist </t>
  </si>
  <si>
    <t xml:space="preserve">nur wenn subcode02 nicht leer und Substanz im Registerblatt "Substanzcodes" in der Spalte C mit "ja" kodiert ist </t>
  </si>
  <si>
    <t xml:space="preserve">nur wenn subcode03 nicht leer und Substanz im Registerblatt "Substanzcodes" in der Spalte C mit "ja" kodiert ist </t>
  </si>
  <si>
    <t xml:space="preserve">nur wenn subcode04 nicht leer und Substanz im Registerblatt "Substanzcodes" in der Spalte C mit "ja" kodiert ist </t>
  </si>
  <si>
    <t xml:space="preserve">nur wenn subcode05 nicht leer und Substanz im Registerblatt "Substanzcodes" in der Spalte C mit "ja" kodiert ist </t>
  </si>
  <si>
    <t xml:space="preserve">nur wenn subcode06 nicht leer und Substanz im Registerblatt "Substanzcodes" in der Spalte C mit "ja" kodiert ist </t>
  </si>
  <si>
    <t xml:space="preserve">nur wenn subcode07 nicht leer und Substanz im Registerblatt "Substanzcodes" in der Spalte C mit "ja" kodiert ist </t>
  </si>
  <si>
    <t xml:space="preserve">nur wenn subcode08 nicht leer und Substanz im Registerblatt "Substanzcodes" in der Spalte C mit "ja" kodiert ist </t>
  </si>
  <si>
    <t xml:space="preserve">nur wenn subcode09 nicht leer und Substanz im Registerblatt "Substanzcodes" in der Spalte C mit "ja" kodiert ist </t>
  </si>
  <si>
    <t xml:space="preserve">nur wenn subcode10 nicht leer und Substanz im Registerblatt "Substanzcodes" in der Spalte C mit "ja" kodiert ist </t>
  </si>
  <si>
    <t xml:space="preserve">nur wenn subcode11 nicht leer und Substanz im Registerblatt "Substanzcodes" in der Spalte C mit "ja" kodiert ist </t>
  </si>
  <si>
    <t xml:space="preserve">nur wenn subcode12 nicht leer und Substanz im Registerblatt "Substanzcodes" in der Spalte C mit "ja" kodiert ist </t>
  </si>
  <si>
    <t xml:space="preserve">nur wenn subcode13 nicht leer und Substanz im Registerblatt "Substanzcodes" in der Spalte C mit "ja" kodiert ist </t>
  </si>
  <si>
    <t xml:space="preserve">nur wenn subcode14 nicht leer und Substanz im Registerblatt "Substanzcodes" in der Spalte C mit "ja" kodiert ist </t>
  </si>
  <si>
    <t xml:space="preserve">nur wenn subcode15 nicht leer und Substanz im Registerblatt "Substanzcodes" in der Spalte C mit "ja" kodiert ist </t>
  </si>
  <si>
    <t>Substanzen und Diagnosen</t>
  </si>
  <si>
    <t>nur wenn ivkonsum1 &gt; 1</t>
  </si>
  <si>
    <t>nur wenn die Substanz in subcode01 bis subcode15 kodiert wurde</t>
  </si>
  <si>
    <t>nur wenn f630diag1 = 2 oder f630diag2 = 2</t>
  </si>
  <si>
    <t>Alle Variablen im Registerblatt Diagnose sind nur für Klienten mit eigener Symptomatik (betrgru = 1) zu kodieren</t>
  </si>
  <si>
    <t>nur wenn maindiag1 # 0, technisches Pflichtfeld wenn maindiag1 = 0</t>
  </si>
  <si>
    <t>die als Hauptdiagnose kodierte Kategorie (# 0) muss zwingend auch als Einzeldiagnose kodiert sein, wird keine Hauptdiagnose kodiert (maindiag1 = 0) darf maindiag2 keinen Missingwert enthalten</t>
  </si>
  <si>
    <t>nur wenn f12diag1 # 0 oder f12diag2 # 0</t>
  </si>
  <si>
    <t>nur wenn f111diag1 # 0 oder f11diag2 # 0</t>
  </si>
  <si>
    <t>nur wenn f10diag1 # 0 oder f10diag2 # 0</t>
  </si>
  <si>
    <t>nur wenn f13diag1 # 0 oder f13diag2 # 0</t>
  </si>
  <si>
    <t>nur wenn f14diag1 # 0 oder f14diag2 # 0</t>
  </si>
  <si>
    <t>nur wenn f15diag1 # 0 oder f15diag2 # 0</t>
  </si>
  <si>
    <t>nur wenn f16diag1 # 0 oder f16diag2 # 0</t>
  </si>
  <si>
    <t>nur wenn f17diag1 # 0 oder f17diag2 # 0</t>
  </si>
  <si>
    <t>nur wenn f18diag1 # 0 oder f18diag2 # 0</t>
  </si>
  <si>
    <t>nur wenn f19diag1 # 0 oder f19diag2 # 0</t>
  </si>
  <si>
    <t>nur wenn f550diag1 = 2 oder f550diag2 = 2</t>
  </si>
  <si>
    <t>nur wenn f551diag1 = 2 oder f551diag2 = 2</t>
  </si>
  <si>
    <t>nur wenn f552diag1 = 2 oder f552diag2 = 2</t>
  </si>
  <si>
    <t>nur wenn f558diag1 = 2 oder f558diag2 = 2</t>
  </si>
  <si>
    <t>Pathologisches Glückspielen</t>
  </si>
  <si>
    <t>Psychische ICD-10  Diagnose 1</t>
  </si>
  <si>
    <t>Psychische ICD-10  Diagnose 2</t>
  </si>
  <si>
    <t>Psychische ICD-10  Diagnose 3</t>
  </si>
  <si>
    <t>Psychische ICD-10  Diagnose 4</t>
  </si>
  <si>
    <t>Psychische ICD-10  Diagnose 5</t>
  </si>
  <si>
    <t>Psychische ICD-10  Diagnose 6</t>
  </si>
  <si>
    <t>nur wenn betrgru=1</t>
  </si>
  <si>
    <t>nur wenn betrgru=2</t>
  </si>
  <si>
    <t>nur wenn zuvorlt=2</t>
  </si>
  <si>
    <t>nur wenn auflagen=2</t>
  </si>
  <si>
    <t>Ergänzende Hinweise:</t>
  </si>
  <si>
    <t xml:space="preserve"> -  Nordsudan und Südsudan sind unter „SDN“ (Sudan) zu kodieren</t>
  </si>
  <si>
    <t xml:space="preserve"> -  Das Kosovo ist eigenständig als „KOS“ zu kodieren</t>
  </si>
  <si>
    <t xml:space="preserve"> -  Südossetien und Abchasien sind unter „GEO“ (Georgien) zu kodieren</t>
  </si>
  <si>
    <t>Anderer Beratungsdienst (z.B. Ehe-/Familien-/ Erziehungaberatung, Sozialpsychiatrischer Dienst)</t>
  </si>
  <si>
    <t>deutlich verringert</t>
  </si>
  <si>
    <t>stark gesteigert</t>
  </si>
  <si>
    <t>dosisu14</t>
  </si>
  <si>
    <t>dosisu15</t>
  </si>
  <si>
    <t>dosisu11</t>
  </si>
  <si>
    <t>dosisu12</t>
  </si>
  <si>
    <t>die als Haptsubstanz kodierte Kategorie (1-27) muss in subcode01 bis subcode15 kodiert sein, 99 darf nur kodiert werden, wenn mindestens 2 Substanzen in subcode01 bis subcode15 genannt sind</t>
  </si>
  <si>
    <t>nur wenn ktbegnas1 # 0 und # 99</t>
  </si>
  <si>
    <t>nur wenn ktbegnas2 # 0 und # 99</t>
  </si>
  <si>
    <t>nur wenn ktbegnas3 # 0 und # 99</t>
  </si>
  <si>
    <t>nur wenn ktbegnas4 # 0 und # 99</t>
  </si>
  <si>
    <t>die als Hauptspielform kodierte Kategorie (1-15) muss in der entsprechenden Variablen zur Erfassung der Anzahl der Spieltage in den letzten 30 Tagen vor Betreuungsbeginn (ktbegpg01-ktbegpg15) mit einem Wert # 99 kodiert sein, der Wert 99 darf nur kodiert werden wenn mindestens 2 dieser Variablen (ktbegpg01-ktbegpg15) einen Wert zwischen 0 und 30 aufweisen</t>
  </si>
  <si>
    <t>die als Hauptnutzungsform kodierte Kategorie (1-4) muss in der entsprechenden Variablen zur Erfassung der Anzahl der Nutzungstage in den letzten 30 Tagen vor Betreuungsbeginn (ktbegemn1-ktbegemn4) mit einem Wert # 99 kodiert sein, der Wert 99 darf nur kodiert werden wenn mindestens 2 dieser Variablen (ktbegemn1-ktbegemn4) einen Wert zwischen 0 und 30 aufweisen</t>
  </si>
  <si>
    <t>nur wenn mindestens 1 Variable (ktbegemn1 - ktbegemn4) einen Wert zwischen 0 und 30 aufweist</t>
  </si>
  <si>
    <t>nur wenn mindestens 1 Variable (ktbegpg01- ktbegpg15) einen Wert zwischen 0 und 30 aufweist</t>
  </si>
  <si>
    <t>nur wenn f6xxdiag1 = 38 oder f6xxdiag1 = 88 oder f6xxdiag2 = 38 oder f6xxdiag1 = 88</t>
  </si>
  <si>
    <t>Störungen durch Stimulanzien</t>
  </si>
  <si>
    <t>Position</t>
  </si>
  <si>
    <t>Wenn eigene Problematik</t>
  </si>
  <si>
    <t>Aktueller Wohnsitz/Lebensmittelpunkt</t>
  </si>
  <si>
    <t>im Stadt-/Landkreis</t>
  </si>
  <si>
    <t>0 - 44</t>
  </si>
  <si>
    <t>Im Jahr des Betreuungs-/Behandlungsbeginns bereits in einer Suchthilfeeinrichtung vorstellig geworden</t>
  </si>
  <si>
    <t>in der aktuellen Betreuung/Behandlung</t>
  </si>
  <si>
    <t>kein Migrationshintergrund</t>
  </si>
  <si>
    <t>nur wenn migrant1 &gt; 1</t>
  </si>
  <si>
    <t xml:space="preserve"> - insgesamt</t>
  </si>
  <si>
    <t>masint28s</t>
  </si>
  <si>
    <t>unter Substitution</t>
  </si>
  <si>
    <t>masint29s</t>
  </si>
  <si>
    <t>masint30s</t>
  </si>
  <si>
    <t>masint31s</t>
  </si>
  <si>
    <t>Betreuungen/Behandlungen:</t>
  </si>
  <si>
    <t>KOM-Massnahme</t>
  </si>
  <si>
    <t>nur wenn masint32=2</t>
  </si>
  <si>
    <t>masint32s</t>
  </si>
  <si>
    <t>Veränderung der Spieldauer in den letzten 30 Tagen vor Betreuungsende gegenüber den letzten 30 Tagen vor Betreuungsbeginn?</t>
  </si>
  <si>
    <t>Veränderung der Nutzungsdauer in den letzten 30 Tagen vor Betreuungsende gegenüber den letzten 30 Tagen vor Betreuungsbeginn?</t>
  </si>
  <si>
    <t>Jahr der (letzten) Zertifizierung</t>
  </si>
  <si>
    <t>Aktuelle Betreuung im Rahmen von</t>
  </si>
  <si>
    <t>technisches Pflichtitem - Voreinstellung = 1</t>
  </si>
  <si>
    <t>PSB allgemein</t>
  </si>
  <si>
    <t>PSB allgemein, Zugang zur aktuellen Betreuung über Kontaktangebot in Arztprxis / Krankenhaus</t>
  </si>
  <si>
    <t>PSB allgemein, Betreuung im Projekt Su+Ber</t>
  </si>
  <si>
    <t>PSB allgemein, Betreuung im Projekt VVSub</t>
  </si>
  <si>
    <t>PSB allgemein, Betreuung in sonstigem Projekt</t>
  </si>
  <si>
    <t>Externe Suchtberatung im Vollzug</t>
  </si>
  <si>
    <t>Kontaktladen / Tagesstätte</t>
  </si>
  <si>
    <t>T/F</t>
  </si>
  <si>
    <t>L (1)</t>
  </si>
  <si>
    <t>F</t>
  </si>
  <si>
    <t>Verbesserung / Problemlösung ist aktuell vordringlich im Bereich</t>
  </si>
  <si>
    <t>im Alter von 0 - 2 Jahren</t>
  </si>
  <si>
    <t>im Alter von 3 - 5 Jahren</t>
  </si>
  <si>
    <t>im Alter von 6 - 13 Jahren</t>
  </si>
  <si>
    <t>Anzahl der minderjährigen Kinder im Haushalt der/des Klient/in/en</t>
  </si>
  <si>
    <t>Mitwirkungsbereitschaft der/des Klient/in/en ist aktuell zu erwarten im Bereich</t>
  </si>
  <si>
    <t>Kindesschutzverantwortung der Suchtberatung ist mit Klient/in geklärt</t>
  </si>
  <si>
    <t>nur wenn kinder03 &gt; 0 und &lt; 99</t>
  </si>
  <si>
    <t>bw01</t>
  </si>
  <si>
    <t>bw02</t>
  </si>
  <si>
    <t>bw03a01</t>
  </si>
  <si>
    <t>bw03a02</t>
  </si>
  <si>
    <t>bw03a03</t>
  </si>
  <si>
    <t>bw03a04</t>
  </si>
  <si>
    <t>bw03a05</t>
  </si>
  <si>
    <t>bw03a06</t>
  </si>
  <si>
    <t>bw03a07</t>
  </si>
  <si>
    <t>bw03a08</t>
  </si>
  <si>
    <t>bw03a09</t>
  </si>
  <si>
    <t>bw03a10</t>
  </si>
  <si>
    <t>bw03a11</t>
  </si>
  <si>
    <t>bw03a12</t>
  </si>
  <si>
    <t>bw03a13</t>
  </si>
  <si>
    <t>bw03a14</t>
  </si>
  <si>
    <t>bw03a15</t>
  </si>
  <si>
    <t>bw03b01</t>
  </si>
  <si>
    <t>bw03b02</t>
  </si>
  <si>
    <t>bw03b03</t>
  </si>
  <si>
    <t>bw03b04</t>
  </si>
  <si>
    <t>bw03b05</t>
  </si>
  <si>
    <t>bw03b06</t>
  </si>
  <si>
    <t>bw03b07</t>
  </si>
  <si>
    <t>bw03b08</t>
  </si>
  <si>
    <t>bw03b09</t>
  </si>
  <si>
    <t>bw03b10</t>
  </si>
  <si>
    <t>bw03b11</t>
  </si>
  <si>
    <t>bw03b12</t>
  </si>
  <si>
    <t>bw03b13</t>
  </si>
  <si>
    <t>bw03b14</t>
  </si>
  <si>
    <t>bw03b15</t>
  </si>
  <si>
    <t>bw0401</t>
  </si>
  <si>
    <t>bw0402</t>
  </si>
  <si>
    <t>bw0403</t>
  </si>
  <si>
    <t>bw0501</t>
  </si>
  <si>
    <t>bw0502</t>
  </si>
  <si>
    <t>bw0503</t>
  </si>
  <si>
    <t>Klient/in ist bezüglich Kindesschutz kooperationsbereit</t>
  </si>
  <si>
    <t>Es gibt Regelungen zu Betreuungskontakten durch die PSB im häuslichen Umfeld</t>
  </si>
  <si>
    <t>nur wenn  bw02 = 4 und (kinder02 &gt; 0 und &lt; 99 oder kinder03 &gt; 0 und &lt; 99)</t>
  </si>
  <si>
    <t>bw06</t>
  </si>
  <si>
    <t>nur wenn  migrant1 = 2</t>
  </si>
  <si>
    <t xml:space="preserve">Immigriert seit 2014 </t>
  </si>
  <si>
    <t>("Flüchtlingsbewegungen")</t>
  </si>
  <si>
    <t>bw07</t>
  </si>
  <si>
    <t>Reale Gesamtdauer der Arbeitslosigkeit</t>
  </si>
  <si>
    <t>aus Sicht der/des Klient/in/en</t>
  </si>
  <si>
    <t>nur wenn  bw02 = 3 und erwerb1 &gt; 6 und &lt; 11</t>
  </si>
  <si>
    <t>mehr als 1 Jahr</t>
  </si>
  <si>
    <t>mehr als 2 Jahre</t>
  </si>
  <si>
    <t>mehr als 5 Jahre</t>
  </si>
  <si>
    <t>mehr als 10 Jahre</t>
  </si>
  <si>
    <t>noch nie in regulärer Arbeit</t>
  </si>
  <si>
    <t>durchschnittlich bis zu 10 Wochenstunden erwerbstätig</t>
  </si>
  <si>
    <t>durchschnittlich bis zu 20 Wochenstunden erwerbstätig</t>
  </si>
  <si>
    <t>durchschnittlich mehr als 20 Wochenstunden erwerbstätig</t>
  </si>
  <si>
    <t>nur wenn  bw02 = 4 und erwerb1 = 1 oder 2</t>
  </si>
  <si>
    <t>bw08</t>
  </si>
  <si>
    <t>Qualität des Arbeitsplatzes</t>
  </si>
  <si>
    <t>Regulärer Arbeitsplatz unbefristet</t>
  </si>
  <si>
    <t>Regulärer Arbeitsplatz befristet (z.B. Zeitarbeit)</t>
  </si>
  <si>
    <t>Erwerbsarbeit bei einem Arbeitshilfeträger</t>
  </si>
  <si>
    <t>bw10</t>
  </si>
  <si>
    <t>Aktuelle Pflegebedürftigkeit</t>
  </si>
  <si>
    <t>Klient/in braucht ambulante pflegerische Unterstützung</t>
  </si>
  <si>
    <t>Klient/in braucht stationäre pflegerische Unterstützung</t>
  </si>
  <si>
    <t>Verdacht auf Doppeldiagnose</t>
  </si>
  <si>
    <t>(Abhängigkeitsstörung und psychiatrische Erkrankung)</t>
  </si>
  <si>
    <t>bw11</t>
  </si>
  <si>
    <t>bw12</t>
  </si>
  <si>
    <t>Chronisch mehrfach beeinträchtigt</t>
  </si>
  <si>
    <t>(Stuttgarter Klassifikation)</t>
  </si>
  <si>
    <t>Hemmnisse für Teilhabeverbesserungen</t>
  </si>
  <si>
    <t>aktuell nicht an Verbesserungen der beruflichen Teilhabe interessiert</t>
  </si>
  <si>
    <t>bw1301</t>
  </si>
  <si>
    <t>bw1302</t>
  </si>
  <si>
    <t>bw1303</t>
  </si>
  <si>
    <t>bw1304</t>
  </si>
  <si>
    <t>bw1305</t>
  </si>
  <si>
    <t>bw1306</t>
  </si>
  <si>
    <t>bw1307</t>
  </si>
  <si>
    <t>bw1308</t>
  </si>
  <si>
    <t>Verbesserte berufliche Teilhabe aktuell nicht möglich wegen Vergabebedingungen Substitution</t>
  </si>
  <si>
    <t>Verbesserte berufliche Teilhabe aktuell nicht möglich wegen unzureichender Schulausbildung bzw. beruflicher Qualkifizierung</t>
  </si>
  <si>
    <t>Verbesserte berufliche Teilhabe aktuell nicht möglich wegen sonstiger gesundheitlicher Belastungen</t>
  </si>
  <si>
    <t>Verbesserte berufliche Teilhabe aktuell nicht möglich wegen justizieller Situation</t>
  </si>
  <si>
    <t>Verbesserte berufliche Teilhabe aktuell nicht möglich wegen familiärer Verpflichtungen</t>
  </si>
  <si>
    <t>Verbesserte berufliche Teilhabe aktuell nicht möglich wegen desolater Wohn- und Lebenssituation</t>
  </si>
  <si>
    <t>Teilhabeverbesserungen aktuell nicht möglich wegen zu hohem / polyvalentem Substanzkonsum</t>
  </si>
  <si>
    <t>bw14</t>
  </si>
  <si>
    <t>Gründe für aktuell angestrebten redzierten Beschäftigungsumfang</t>
  </si>
  <si>
    <t>nur wenn  bw02 = 3</t>
  </si>
  <si>
    <t>Teilzeitbeschäftigung wegen reduziertem Leistungsvermögen</t>
  </si>
  <si>
    <t>Teilzeitbeschäftigung wegen Kinderbetreuung</t>
  </si>
  <si>
    <t>Teilzeitbeschäftigung aus anderen persönlichen Gründen</t>
  </si>
  <si>
    <t>bw15a0101</t>
  </si>
  <si>
    <t>bw15a0001</t>
  </si>
  <si>
    <t>bw15a0002</t>
  </si>
  <si>
    <t>PSB</t>
  </si>
  <si>
    <t>Arbeitshilfeträger</t>
  </si>
  <si>
    <t>bw15a0102</t>
  </si>
  <si>
    <t>bw15a0103</t>
  </si>
  <si>
    <t>bw15a0104</t>
  </si>
  <si>
    <t>Jobcenter</t>
  </si>
  <si>
    <t>Substitutionsarzt</t>
  </si>
  <si>
    <t xml:space="preserve"> 1 - 4</t>
  </si>
  <si>
    <t>1 - 4</t>
  </si>
  <si>
    <t>Beteiligung am Grobclearing (Phase A)</t>
  </si>
  <si>
    <t>Punktwerte im Grobclearing (Phase A)  bezüglich Arbeitsinteresse</t>
  </si>
  <si>
    <t>Punktwerte im Grobclearing (Phase A)  bezüglich Basisqualifikation</t>
  </si>
  <si>
    <t>Punktwerte im Grobclearing (Phase A)  bezüglich Belastbarkeit</t>
  </si>
  <si>
    <t>Punktwerte im Grobclearing (Phase A)  bezüglich Problembewußtsein</t>
  </si>
  <si>
    <t>Punktwerte im Grobclearing (Phase A)  bezüglich Alltagskompetenz</t>
  </si>
  <si>
    <t>Punktwerte im Grobclearing (Phase A)  bezüglich Sozialbezüge</t>
  </si>
  <si>
    <t>Punktwerte im Grobclearing (Phase A)  bezüglich Punktnüchternheit / Abstinenz</t>
  </si>
  <si>
    <t>bw15a0201</t>
  </si>
  <si>
    <t>bw15a0202</t>
  </si>
  <si>
    <t>bw15a0203</t>
  </si>
  <si>
    <t>bw15a0204</t>
  </si>
  <si>
    <t>bw15a0301</t>
  </si>
  <si>
    <t>bw15a0302</t>
  </si>
  <si>
    <t>bw15a0303</t>
  </si>
  <si>
    <t>bw15a0304</t>
  </si>
  <si>
    <t>bw15a0401</t>
  </si>
  <si>
    <t>bw15a0402</t>
  </si>
  <si>
    <t>bw15a0403</t>
  </si>
  <si>
    <t>bw15a0404</t>
  </si>
  <si>
    <t>nur wenn bw02 = 4 - Item muss nach jeder Jahresauswertung auf Missingwert (zurück)gesetzt werden</t>
  </si>
  <si>
    <t>nur wenn bw02 = 3 oder 4 - Item muss nach jeder Jahresauswertung auf Missingwert (zurück)gesetzt werden</t>
  </si>
  <si>
    <t>bw15a0501</t>
  </si>
  <si>
    <t>bw15a0502</t>
  </si>
  <si>
    <t>bw15a0503</t>
  </si>
  <si>
    <t>bw15a0504</t>
  </si>
  <si>
    <t>bw15a0601</t>
  </si>
  <si>
    <t>bw15a0602</t>
  </si>
  <si>
    <t>bw15a0603</t>
  </si>
  <si>
    <t>bw15a0604</t>
  </si>
  <si>
    <t>bw15a0701</t>
  </si>
  <si>
    <t>bw15a0702</t>
  </si>
  <si>
    <t>bw15a0703</t>
  </si>
  <si>
    <t>bw15a0704</t>
  </si>
  <si>
    <t>bw15b0101</t>
  </si>
  <si>
    <t>bw15b0102</t>
  </si>
  <si>
    <t>bw15b0201</t>
  </si>
  <si>
    <t>bw15b0202</t>
  </si>
  <si>
    <t>bw15b0301</t>
  </si>
  <si>
    <t>bw15b0302</t>
  </si>
  <si>
    <t>bw15b0401</t>
  </si>
  <si>
    <t>bw15b0402</t>
  </si>
  <si>
    <t>bw15b0501</t>
  </si>
  <si>
    <t>bw15b0502</t>
  </si>
  <si>
    <t>bw15b0601</t>
  </si>
  <si>
    <t>bw15b0602</t>
  </si>
  <si>
    <t>bw15b0701</t>
  </si>
  <si>
    <t>bw15b0702</t>
  </si>
  <si>
    <t>Punktwerte im Grobclearing (Phase B)  bezüglich Arbeitsinteresse</t>
  </si>
  <si>
    <t>Punktwerte im Grobclearing (Phase B)  bezüglich Basisqualifikation</t>
  </si>
  <si>
    <t>Punktwerte im Grobclearing (Phase B)  bezüglich Belastbarkeit</t>
  </si>
  <si>
    <t>Punktwerte im Grobclearing (Phase B)  bezüglich Problembewußtsein</t>
  </si>
  <si>
    <t>Punktwerte im Grobclearing (Phase B)  bezüglich Alltagskompetenz</t>
  </si>
  <si>
    <t>Punktwerte im Grobclearing (Phase B)  bezüglich Sozialbezüge</t>
  </si>
  <si>
    <t>Punktwerte im Grobclearing (Phase B)  bezüglich Punktnüchternheit / Abstinenz</t>
  </si>
  <si>
    <t>Punktwerte im Grobclearing (Phase C)  bezüglich Arbeitsinteresse</t>
  </si>
  <si>
    <t>Punktwerte im Grobclearing (Phase C)  bezüglich Basisqualifikation</t>
  </si>
  <si>
    <t>Punktwerte im Grobclearing (Phase C)  bezüglich Belastbarkeit</t>
  </si>
  <si>
    <t>Punktwerte im Grobclearing (Phase C)  bezüglich Problembewußtsein</t>
  </si>
  <si>
    <t>Punktwerte im Grobclearing (Phase C)  bezüglich Alltagskompetenz</t>
  </si>
  <si>
    <t>Punktwerte im Grobclearing (Phase C)  bezüglich Sozialbezüge</t>
  </si>
  <si>
    <t>Punktwerte im Grobclearing (Phase C)  bezüglich Punktnüchternheit / Abstinenz</t>
  </si>
  <si>
    <t>bw15c0101</t>
  </si>
  <si>
    <t>bw15c0102</t>
  </si>
  <si>
    <t>bw15c0201</t>
  </si>
  <si>
    <t>bw15c0202</t>
  </si>
  <si>
    <t>bw15c0301</t>
  </si>
  <si>
    <t>bw15c0302</t>
  </si>
  <si>
    <t>bw15c0401</t>
  </si>
  <si>
    <t>bw15c0402</t>
  </si>
  <si>
    <t>bw15c0501</t>
  </si>
  <si>
    <t>bw15c0502</t>
  </si>
  <si>
    <t>bw15c0601</t>
  </si>
  <si>
    <t>bw15c0602</t>
  </si>
  <si>
    <t>bw15c0701</t>
  </si>
  <si>
    <t>bw15c0702</t>
  </si>
  <si>
    <t>bw16</t>
  </si>
  <si>
    <t>Aktuell aus rechtlichen Gründen keine Rehavermittlung möglich</t>
  </si>
  <si>
    <t>Suchtrehamaßnahme beantragt inklusive Sozialberichtserstellung</t>
  </si>
  <si>
    <t>Vermittlung in Suchtrehamaßnahmen</t>
  </si>
  <si>
    <t>bw17</t>
  </si>
  <si>
    <t>Rechtsgrundlage der Rehavermittlung aus Haft</t>
  </si>
  <si>
    <t>naxh § 35 BtmG</t>
  </si>
  <si>
    <t>nach §§ 57,58 StGB oder JGG</t>
  </si>
  <si>
    <t>nur wenn bw02 = 6 und bw16 = 1</t>
  </si>
  <si>
    <t>nach Endstrafe</t>
  </si>
  <si>
    <t>bw18</t>
  </si>
  <si>
    <t>Für Suchtrehamaßnahme angegangener Leistungsträger</t>
  </si>
  <si>
    <t>DRV Bund</t>
  </si>
  <si>
    <t>DRV BW</t>
  </si>
  <si>
    <t>andere DRV</t>
  </si>
  <si>
    <t>anderer Kostenträger</t>
  </si>
  <si>
    <t>andere GKV</t>
  </si>
  <si>
    <t>AOK</t>
  </si>
  <si>
    <t>nur wenn bw16 = 1</t>
  </si>
  <si>
    <t>Vermittlungshemmnisse</t>
  </si>
  <si>
    <t>Nachforderung weiterer nicht regelhafter Unterlagen</t>
  </si>
  <si>
    <t>bw1901</t>
  </si>
  <si>
    <t>bw1902</t>
  </si>
  <si>
    <t>Sonstige verfahrensunübliche Vermittlungshemmnisse</t>
  </si>
  <si>
    <t>Suchtrehaantrag abgelehnt</t>
  </si>
  <si>
    <t>nur wenn bw20 = T</t>
  </si>
  <si>
    <t>bw20</t>
  </si>
  <si>
    <t>Ablehnungsgründe des Leistungsträgers</t>
  </si>
  <si>
    <t>keine ausreichende Motivation</t>
  </si>
  <si>
    <t>bw2201</t>
  </si>
  <si>
    <t>bw2101</t>
  </si>
  <si>
    <t>bw2102</t>
  </si>
  <si>
    <t>bw2103</t>
  </si>
  <si>
    <t>Rechtliche Schritte nach Ablehnung</t>
  </si>
  <si>
    <t>bw2202</t>
  </si>
  <si>
    <t>Widerspruch</t>
  </si>
  <si>
    <t>Klage</t>
  </si>
  <si>
    <t>Suchtrehamaßnahme bewilligt</t>
  </si>
  <si>
    <t>nur wenn bw02 = 6</t>
  </si>
  <si>
    <t>bw24</t>
  </si>
  <si>
    <t>Zahl der Einheiten im Leistungsmodul 2</t>
  </si>
  <si>
    <t>Maßnahmen in der externen Suchtberatung im Vollzug</t>
  </si>
  <si>
    <t>Zahl der Einheiten im Leistungsmodul 1</t>
  </si>
  <si>
    <t>bw39</t>
  </si>
  <si>
    <t>bw2301</t>
  </si>
  <si>
    <t>bw2302</t>
  </si>
  <si>
    <t>bw2303</t>
  </si>
  <si>
    <t>Zahl der Einheiten im Leistungsmodul 3</t>
  </si>
  <si>
    <t>bw2304</t>
  </si>
  <si>
    <t>Zahl der Einheiten im Leistungsmodul 4</t>
  </si>
  <si>
    <t>bw2305</t>
  </si>
  <si>
    <t>Zahl der Einheiten im Leistungsmodul 5</t>
  </si>
  <si>
    <t>bw2306</t>
  </si>
  <si>
    <t>Zahl der Einheiten im Leistungsmodul 6</t>
  </si>
  <si>
    <t>nur wenn masint12 = 2</t>
  </si>
  <si>
    <t>Betreuungsintensität in der psychosozialen Begleitbetreuung</t>
  </si>
  <si>
    <t>bw25</t>
  </si>
  <si>
    <t>bw26</t>
  </si>
  <si>
    <t>in loser Betreuung</t>
  </si>
  <si>
    <t>in zielgerichteter Betreuung</t>
  </si>
  <si>
    <t>Einbezogen in Stichtagserhebung</t>
  </si>
  <si>
    <t>mindestes 1 Kontakt im 4. Quartal</t>
  </si>
  <si>
    <t>nur wenn masint12 = 2  - Item muss nach jeder Jahresauswertung auf Missingwert (zurück)gesetzt werden</t>
  </si>
  <si>
    <t>Geschätzte Gesamtdauer der Substitutionsbehandlung(en)</t>
  </si>
  <si>
    <t>bis zum aktuellen Stichtagsquartal</t>
  </si>
  <si>
    <t>bis 1 Jahr</t>
  </si>
  <si>
    <t>bis 5 Jahre</t>
  </si>
  <si>
    <t>bis 10 Jahre</t>
  </si>
  <si>
    <t>über 10 Jahre</t>
  </si>
  <si>
    <t>nur wenn bw25 = T - Item muss nach jeder Jahresauswertung auf Missingwert (zurück)gesetzt werden</t>
  </si>
  <si>
    <t>nur wenn bw02 = 4</t>
  </si>
  <si>
    <t>Behandlungsvertrag</t>
  </si>
  <si>
    <t>Es gibt einen dreiseitiger Behandlungsvertrag (Klient/in, Arzt/Ärztin, PSB)</t>
  </si>
  <si>
    <t>Es gibt individualisierte Regelungen zur psychosozialen Betreuung</t>
  </si>
  <si>
    <t>bw2701</t>
  </si>
  <si>
    <t>bw2702</t>
  </si>
  <si>
    <t>Beratungskontext Substitution in Haft</t>
  </si>
  <si>
    <t>Klient/in war vor Inhaftierung in Substitutionsbehandlung</t>
  </si>
  <si>
    <t>bw2801</t>
  </si>
  <si>
    <t>bw2802</t>
  </si>
  <si>
    <t>Substitution wurde im Vollzug weitergeführt</t>
  </si>
  <si>
    <t>bw2803</t>
  </si>
  <si>
    <t>bw2804</t>
  </si>
  <si>
    <t>bw2805</t>
  </si>
  <si>
    <t>bw2806</t>
  </si>
  <si>
    <t>bw2807</t>
  </si>
  <si>
    <t>Weiterführung der Substituion vom Arzt abgelehnt</t>
  </si>
  <si>
    <t>Weiterführung der Substitution von JVA nicht ermöglicht</t>
  </si>
  <si>
    <t>Substitutionsbehandlung wurde während der Strafhaft in der JVA begonnen</t>
  </si>
  <si>
    <t>Substitutionsbehandlung wurde im Rahmen der Entlassplanung in der JVA begonnen</t>
  </si>
  <si>
    <t>Weitere Substitution nach Haftentlassung wurde sichergestellt</t>
  </si>
  <si>
    <t>nur wenn bw02 = 3</t>
  </si>
  <si>
    <t>bw29</t>
  </si>
  <si>
    <t>Arbeitsorientierte ambulante Suchtrehabilitation</t>
  </si>
  <si>
    <t>bw3001</t>
  </si>
  <si>
    <t>Themenschwerpunkt in der Rehagesamtplanung</t>
  </si>
  <si>
    <t>Dimension 1: Arbeitsfähigkeit</t>
  </si>
  <si>
    <t>geringe Bedeutung</t>
  </si>
  <si>
    <t>mittlere Bedeutung</t>
  </si>
  <si>
    <t>hohe Bedeutung</t>
  </si>
  <si>
    <t>bw3002</t>
  </si>
  <si>
    <t>bw3003</t>
  </si>
  <si>
    <t>bw3004</t>
  </si>
  <si>
    <t>bw3005</t>
  </si>
  <si>
    <t>bw3006</t>
  </si>
  <si>
    <t>bw3007</t>
  </si>
  <si>
    <t>Dimension 2: Selbstüberforderung</t>
  </si>
  <si>
    <t>Dimension 3: Konfliktverhalten</t>
  </si>
  <si>
    <t>Dimension 4: Körperbezug</t>
  </si>
  <si>
    <t>Dimension 5: Selbststeuerung</t>
  </si>
  <si>
    <t>Dimension 6: Suchtrisiken</t>
  </si>
  <si>
    <t>Dimension 7: Alltagsbelastungen</t>
  </si>
  <si>
    <t>bw3101</t>
  </si>
  <si>
    <t>strukturiertes Programm zum kontrollierten Trinken</t>
  </si>
  <si>
    <t>bw3102</t>
  </si>
  <si>
    <t>Suchtohrakupunktur</t>
  </si>
  <si>
    <t>bw3201</t>
  </si>
  <si>
    <t>bw3202</t>
  </si>
  <si>
    <t>bw3203</t>
  </si>
  <si>
    <t>bw3204</t>
  </si>
  <si>
    <t>bw3205</t>
  </si>
  <si>
    <t>bw3206</t>
  </si>
  <si>
    <t>bw3207</t>
  </si>
  <si>
    <t>Behandlungskooperation Substitutionsarzt - PSB</t>
  </si>
  <si>
    <t>PSB ist an der Indikationsstellung / Behandlungsentscheidung beteiligt</t>
  </si>
  <si>
    <t>die erhobenen anamnestischen und diagnostischen Daten sind allen Behandlungsbeteiligten zugänglich</t>
  </si>
  <si>
    <t>Kurzfristiger Infoaustausch bei Auffälligkeiten / Krisen ist gesichert</t>
  </si>
  <si>
    <t>im letzten halben Jahr der Beratung gab es mindestens eine interdisziplinäre Fallbesprechnung</t>
  </si>
  <si>
    <t>nur wenn bw02 = 4 und bw3204 = T - Item muss nach jeder Jahresauswertung auf Missingwert (zurück)gesetzt werden</t>
  </si>
  <si>
    <t>Klient/in war an der Fallbesprechung beteiligt</t>
  </si>
  <si>
    <t>im letzten halben Jahr der Beratung wurden weitere diagnostische Untersuchungen / Testungen veranlasst</t>
  </si>
  <si>
    <t>im letzten halben Jahr der Beratung gab es mindestens 2 Betreuungskontakte, bei denen Arzt/Ärztin und PSB gemeinsam präsent waren</t>
  </si>
  <si>
    <t>bw33</t>
  </si>
  <si>
    <t xml:space="preserve">nur wenn artend = 7 und bw02 = 6 </t>
  </si>
  <si>
    <t xml:space="preserve">nur wenn artend = 6 oder 7 und bw02 = 6 </t>
  </si>
  <si>
    <t>Verlegung in andere JVA</t>
  </si>
  <si>
    <t xml:space="preserve">nur wenn artend = 6 und bw02 = 6 </t>
  </si>
  <si>
    <t>Verlegung in Maßregelvollzug</t>
  </si>
  <si>
    <t>Vermittlung in andere externe Maßnahmen</t>
  </si>
  <si>
    <t>Beendigung der externen Suchtberatung im Vollzug durch</t>
  </si>
  <si>
    <t>Zeitpunkt der Beendigung</t>
  </si>
  <si>
    <t>während / am Ende der Projektphase A</t>
  </si>
  <si>
    <t>während / am Ende der Projektphase B</t>
  </si>
  <si>
    <t>während / am Ende der Projektphase C</t>
  </si>
  <si>
    <t>bw34</t>
  </si>
  <si>
    <t>bw3501</t>
  </si>
  <si>
    <t>bw3502</t>
  </si>
  <si>
    <t>bw3503</t>
  </si>
  <si>
    <t>bw3504</t>
  </si>
  <si>
    <t>bw3505</t>
  </si>
  <si>
    <t>bw3506</t>
  </si>
  <si>
    <t>bw3507</t>
  </si>
  <si>
    <t>Gründe für die Beendigung der Projektteilnahme</t>
  </si>
  <si>
    <t>Leistungsrechtlich schädliche Unterbrechnungen der Arbeitslosigkeit</t>
  </si>
  <si>
    <t>Andere leistungsrechtliche Probleme</t>
  </si>
  <si>
    <t>Probleme mit Konsumsteuerung / Abstinenz</t>
  </si>
  <si>
    <t>Probleme bei Arbeitsverhalten und -leistung</t>
  </si>
  <si>
    <t>Unzureichende Mitwirkungsfähigkeit oder -bereitschaft</t>
  </si>
  <si>
    <t>Persönliche Gründe in der Lebenssituation der/des Teilnehmer/in/s</t>
  </si>
  <si>
    <t>Bemühungen um eigenen Arbeitsplatz erfolglos</t>
  </si>
  <si>
    <t>Nahtlose Anschlußmaßnahme zur beruflichen Eingliederung in der Projektkooperation vorbereitet</t>
  </si>
  <si>
    <t>bw36</t>
  </si>
  <si>
    <t>Geplantes Enddatum Haftzeit</t>
  </si>
  <si>
    <t>Datenfelder</t>
  </si>
  <si>
    <t>N (x) = Numerischer Wert mit x Ganzzahlstellen, N (x,y) = Numerischer Wert mit x Ganzzahl- und y Nachkommastellen, C (x) = Alphanumerischer Wert mit x Stellen, L = Logischer Wert mit F = falsch oder T = wahr, D = Datum im Format TT.MM.JJJJ</t>
  </si>
  <si>
    <t>L</t>
  </si>
  <si>
    <t>bw3701</t>
  </si>
  <si>
    <t>bw3702</t>
  </si>
  <si>
    <t>1 - 9999</t>
  </si>
  <si>
    <t>(wenn Tag unbekannt, den 15. des Monats verwenden)</t>
  </si>
  <si>
    <t xml:space="preserve"> = geplantes Enddatum Haftzeit minus Datum des Betreuungsendes</t>
  </si>
  <si>
    <t>Potenziell durch die Rehavermittlung eingesparte Hafttage</t>
  </si>
  <si>
    <t>bw38</t>
  </si>
  <si>
    <t xml:space="preserve">Erwerbssituation beim ersten Kontakt </t>
  </si>
  <si>
    <t>im jeweils aktuellen Stichtagsquartal</t>
  </si>
  <si>
    <t>Sonstige Erwerbspersonen</t>
  </si>
  <si>
    <t xml:space="preserve">In beruflicher Rehabilitation </t>
  </si>
  <si>
    <t>Sonstige Nichterwerbspersonen mit Bezug von SGB XII-Leistungen</t>
  </si>
  <si>
    <t>Sonstige Nichterwerbspersonen ohne Bezug von SGB XII-Leistungen</t>
  </si>
  <si>
    <t>bw40</t>
  </si>
  <si>
    <t>Kennziffer ESF</t>
  </si>
  <si>
    <t>Format: Buchstabe für Standort + laufende 4-stellige Ziffer</t>
  </si>
  <si>
    <t>nur wenn bw02 = 6 und (weiter28 = 2 oder weiter29 = 2 oder weiter30 = 2)</t>
  </si>
  <si>
    <t>gsbay1</t>
  </si>
  <si>
    <t>Wartezeit auf Einzelberatungstermin</t>
  </si>
  <si>
    <t>(in Wochen)</t>
  </si>
  <si>
    <t>gsbay2a</t>
  </si>
  <si>
    <t>Kontaktgrund</t>
  </si>
  <si>
    <t>finanzielle Probleme (Schulden)</t>
  </si>
  <si>
    <t>gsbay2b</t>
  </si>
  <si>
    <t>Probleme in der Partnerschaft</t>
  </si>
  <si>
    <t>gsbay2c</t>
  </si>
  <si>
    <t>Probleme im privaten Umfeld</t>
  </si>
  <si>
    <t>gsbay2d</t>
  </si>
  <si>
    <t>Probleme im Beruf/in der Arbeit</t>
  </si>
  <si>
    <t>gsbay2e</t>
  </si>
  <si>
    <t>Probleme in Schule/in der Ausbildung</t>
  </si>
  <si>
    <t>gsbay2f</t>
  </si>
  <si>
    <t>Schwierigkeiten mit der Freizeitgestaltung</t>
  </si>
  <si>
    <t>gsbay2g</t>
  </si>
  <si>
    <t>Psychische Belastung/ Störung</t>
  </si>
  <si>
    <t>gsbay2h</t>
  </si>
  <si>
    <t>Gerichtliche Auflagen</t>
  </si>
  <si>
    <t>gsbay2i</t>
  </si>
  <si>
    <t>Sonstige Gründe</t>
  </si>
  <si>
    <t>gsbay3</t>
  </si>
  <si>
    <t>Zugang zur Einrichtung</t>
  </si>
  <si>
    <t>Vermittlung über ein Angebot der LSG (Homepage, Geschäftsstelle etc.)</t>
  </si>
  <si>
    <t>Vermittlung durch die türkische Telefonhotline</t>
  </si>
  <si>
    <t>Information über einen Flyer (z.B. LSG, Beratungsstelle)</t>
  </si>
  <si>
    <t>Information über andere Medien</t>
  </si>
  <si>
    <t>über eine Spielhalle (gewerbliche Spielanbieter)</t>
  </si>
  <si>
    <t>über eine Spielbank (staatliche Spielanbieter)</t>
  </si>
  <si>
    <t>über eine andere Quelle</t>
  </si>
  <si>
    <t>gsbay4a</t>
  </si>
  <si>
    <t>Spielform in den letzten 12 Monaten</t>
  </si>
  <si>
    <t>gsbay4b</t>
  </si>
  <si>
    <t>gsbay4c</t>
  </si>
  <si>
    <t>gsbay4d</t>
  </si>
  <si>
    <t>gsbay4e</t>
  </si>
  <si>
    <t>gsbay4f</t>
  </si>
  <si>
    <t>gsbay4g</t>
  </si>
  <si>
    <t>gsbay4h</t>
  </si>
  <si>
    <t>gsbay4i</t>
  </si>
  <si>
    <t>gsbay4j</t>
  </si>
  <si>
    <t>gsbay4k</t>
  </si>
  <si>
    <t>gsbay4l</t>
  </si>
  <si>
    <t>gsbay4m</t>
  </si>
  <si>
    <t>gsbay4n</t>
  </si>
  <si>
    <t>gsbay4o</t>
  </si>
  <si>
    <t>gsbay4p</t>
  </si>
  <si>
    <t>gsbay4q</t>
  </si>
  <si>
    <t>gsbay4r</t>
  </si>
  <si>
    <t>gsbay4s</t>
  </si>
  <si>
    <t>gsbay5</t>
  </si>
  <si>
    <t>in den letzten 12 Monaten</t>
  </si>
  <si>
    <t>Logisch</t>
  </si>
  <si>
    <t>nur wenn ktbegnas1 # 99</t>
  </si>
  <si>
    <t>nur wenn ktbegnas2 # 99</t>
  </si>
  <si>
    <t>nur wenn ktbegnas3 # 99</t>
  </si>
  <si>
    <t>nur wenn ktbegnas4 # 99</t>
  </si>
  <si>
    <t>nur wenn ktbegpg01 # 99</t>
  </si>
  <si>
    <t>nur wenn ktbegpg04 # 99</t>
  </si>
  <si>
    <t>nur wenn ktbegpg05 # 99</t>
  </si>
  <si>
    <t>nur wenn ktbegpg06 # 99</t>
  </si>
  <si>
    <t>nur wenn ktbegpg07 # 99</t>
  </si>
  <si>
    <t>nur wenn ktbegpg08 # 99</t>
  </si>
  <si>
    <t>nur wenn ktbegpg09 # 99</t>
  </si>
  <si>
    <t>nur wenn ktbegpg10 # 99</t>
  </si>
  <si>
    <t>nur wenn ktbegpg11 # 99</t>
  </si>
  <si>
    <t>nur wenn ktbegpg12 # 99</t>
  </si>
  <si>
    <t>nur wenn ktbegpg13 # 99</t>
  </si>
  <si>
    <t>nur wenn ktbegpg14 # 99</t>
  </si>
  <si>
    <t>nur wenn ktbegpg15 # 99</t>
  </si>
  <si>
    <t>nur wenn ktbegpg03 # 99</t>
  </si>
  <si>
    <t>nur wenn ktbegpg02 # 99</t>
  </si>
  <si>
    <t>nur wenn ktbegemn1 # 99</t>
  </si>
  <si>
    <t>nur wenn ktbegemn2 # 99</t>
  </si>
  <si>
    <t>nur wenn ktbegemn3 # 99</t>
  </si>
  <si>
    <t>nur wenn ktbegemn4 # 99</t>
  </si>
  <si>
    <t>Zeitdauer der wöchentlichen Erwerbstätigkeit</t>
  </si>
  <si>
    <t>Sonstige Ablehnungsgründe</t>
  </si>
  <si>
    <t>Keine stoffgebundene Abhängigkeit</t>
  </si>
  <si>
    <t>Landesspezifische Ergänzungen für das Bundesland Berlin</t>
  </si>
  <si>
    <t>Landesspezifische Ergänzungen für das Bundesland Bayern (Landesstelle für Glücksspielsucht)</t>
  </si>
  <si>
    <t>Landesspezifische Ergänzungen für das Bundesland Baden-Württemberg</t>
  </si>
  <si>
    <t xml:space="preserve">die Zeit bis zu einem Jahr ist mit 0 = keine Angaben zu werten </t>
  </si>
  <si>
    <t>bw09a</t>
  </si>
  <si>
    <t>bw09b</t>
  </si>
  <si>
    <t>nur wenn  bw02 = 3 oder 4 und erwerb2 = 1 oder 2</t>
  </si>
  <si>
    <t>am Betreuungsbeginn</t>
  </si>
  <si>
    <t>am Betreuungsende</t>
  </si>
  <si>
    <t>siehe Registerblatt "Kreise_B_W"</t>
  </si>
  <si>
    <t>Andere Formen ambulanter Suchtbehandlung</t>
  </si>
  <si>
    <t>braun</t>
  </si>
  <si>
    <t>nur wenn geschl=2 oder 3</t>
  </si>
  <si>
    <t>nur für das Bundesland Berlin gültig  (in der optionalen Datei KERN3)</t>
  </si>
  <si>
    <t>nur für das Bundesland Bayern gültig  (in der optionalen Datei KERN3)</t>
  </si>
  <si>
    <t>nur für das Bundesland Baden-Württemberg gültig  (in der optionalen Datei KERN3)</t>
  </si>
  <si>
    <t>Zocken an der Börse (Online/Internet)</t>
  </si>
  <si>
    <t>illegales Glücksspiel („Hinterzimmer“ - terrestrisch)</t>
  </si>
  <si>
    <t>Glücksspiel (mit Geldeinsatz) mit Familie/Freunden/Bekannten (terrestrisch)</t>
  </si>
  <si>
    <t>Lose (Brief- und Rubbellose) (terrestrisch)</t>
  </si>
  <si>
    <t xml:space="preserve">Hauptspielform </t>
  </si>
  <si>
    <t>dosiemn1</t>
  </si>
  <si>
    <t>dosiemn2</t>
  </si>
  <si>
    <t>dosiemn3</t>
  </si>
  <si>
    <t>dosiemn4</t>
  </si>
  <si>
    <t>bw15a0003</t>
  </si>
  <si>
    <t>bw15a0004</t>
  </si>
  <si>
    <t>Werte von 1-30 in den KDS-Variablen ktbegpg01 bis ktbegpg30 können automatisch als True-Werte in die entsprechende gsbay4?-Variable übernommen werden (Unterfragen in Fettschrift sind im KDS-Standard nicht enthalten)</t>
  </si>
  <si>
    <t>Werte der KDS-Variable maingsv können automatisch in den Wert der entsprechenden Kategorie der Variablen gsbay5 übernommen werden (Kategorien in Fettschrift der Variablen gsbay5 sind im KDS-Standard nicht enthalten)</t>
  </si>
  <si>
    <t>Alter bei erster Nutzung</t>
  </si>
  <si>
    <t>altemn01</t>
  </si>
  <si>
    <t>altemn02</t>
  </si>
  <si>
    <t>altemn03</t>
  </si>
  <si>
    <t>altemn04</t>
  </si>
  <si>
    <t xml:space="preserve">KDS-Item-Liste-Nr </t>
  </si>
  <si>
    <t>1.2</t>
  </si>
  <si>
    <t>1.3</t>
  </si>
  <si>
    <t>1.4</t>
  </si>
  <si>
    <t>1.8</t>
  </si>
  <si>
    <t>2.1.2</t>
  </si>
  <si>
    <t>2.1.1</t>
  </si>
  <si>
    <t>2.1.3</t>
  </si>
  <si>
    <t>2.1.4</t>
  </si>
  <si>
    <t>2.1.5.1</t>
  </si>
  <si>
    <t>2.1.5.2</t>
  </si>
  <si>
    <t>2.1.5.3</t>
  </si>
  <si>
    <t>2.1.5.4</t>
  </si>
  <si>
    <t>2.1.5.5</t>
  </si>
  <si>
    <t>2.1.5.6</t>
  </si>
  <si>
    <t>2.1.5.7</t>
  </si>
  <si>
    <t>2.1.5.8</t>
  </si>
  <si>
    <t>2.1.5.9</t>
  </si>
  <si>
    <t>2.1.5.10</t>
  </si>
  <si>
    <t>2.1.5.11</t>
  </si>
  <si>
    <t>2.1.5.12</t>
  </si>
  <si>
    <t>2.1.5.13</t>
  </si>
  <si>
    <t>2.1.5.14</t>
  </si>
  <si>
    <t>2.1.5.15</t>
  </si>
  <si>
    <t>2.1.6.1</t>
  </si>
  <si>
    <t>2.1.6.2.1</t>
  </si>
  <si>
    <t>2.1.6.2.2</t>
  </si>
  <si>
    <t>2.1.6.2.3</t>
  </si>
  <si>
    <t>2.1.6.2.4</t>
  </si>
  <si>
    <t>2.1.6.2.5</t>
  </si>
  <si>
    <t>2.1.6.2.6</t>
  </si>
  <si>
    <t>2.1.6.2.7</t>
  </si>
  <si>
    <t>2.1.6.2.8</t>
  </si>
  <si>
    <t>2.1.6.2.9</t>
  </si>
  <si>
    <t>2.1.6.2.10</t>
  </si>
  <si>
    <t>2.1.6.2.11</t>
  </si>
  <si>
    <t>2.1.6.2.12</t>
  </si>
  <si>
    <t>2.1.6.2.13</t>
  </si>
  <si>
    <t>2.1.6.2.14</t>
  </si>
  <si>
    <t>2.2.1</t>
  </si>
  <si>
    <t>2.2.2</t>
  </si>
  <si>
    <t>2.2.3.1</t>
  </si>
  <si>
    <t>2.2.3.2</t>
  </si>
  <si>
    <t>2.2.3.2.1</t>
  </si>
  <si>
    <t>2.2.3.2.2</t>
  </si>
  <si>
    <t>2.2.3.2.3</t>
  </si>
  <si>
    <t>2.2.3.2.4</t>
  </si>
  <si>
    <t>2.2.3.2.5</t>
  </si>
  <si>
    <t>2.2.3.2.6</t>
  </si>
  <si>
    <t>2.2.3.3</t>
  </si>
  <si>
    <t>2.2.3.4</t>
  </si>
  <si>
    <t>2.2.3.5</t>
  </si>
  <si>
    <t>2.2.3.6</t>
  </si>
  <si>
    <t>2.2.3.3.1</t>
  </si>
  <si>
    <t>2.2.3.3.2</t>
  </si>
  <si>
    <t>2.2.3.3.3</t>
  </si>
  <si>
    <t>2.2.3.3.4</t>
  </si>
  <si>
    <t>2.2.3.6.1</t>
  </si>
  <si>
    <t>2.2.3.6.2</t>
  </si>
  <si>
    <t>2.2.3.6.3</t>
  </si>
  <si>
    <t>2.2.3.6.4</t>
  </si>
  <si>
    <t>2.2.3.6.5</t>
  </si>
  <si>
    <t>2.2.3.6.6</t>
  </si>
  <si>
    <t>2.2.3.7</t>
  </si>
  <si>
    <t>2.2.3.7.1</t>
  </si>
  <si>
    <t>2.2.3.7.2</t>
  </si>
  <si>
    <t>2.2.3.7.3</t>
  </si>
  <si>
    <t>2.2.3.7.4</t>
  </si>
  <si>
    <t>2.2.3.7.5</t>
  </si>
  <si>
    <t>2.2.3.7.6</t>
  </si>
  <si>
    <t>2.2.3.7.7</t>
  </si>
  <si>
    <t>2.2.3.7.8</t>
  </si>
  <si>
    <t>2.2.3.7.9</t>
  </si>
  <si>
    <t>2.2.3.7.10</t>
  </si>
  <si>
    <t>2.2.3.7.11</t>
  </si>
  <si>
    <t>2.2.3.7.12</t>
  </si>
  <si>
    <t>2.2.3.7.13</t>
  </si>
  <si>
    <t>2.2.3.8</t>
  </si>
  <si>
    <t>2.2.3.8.1</t>
  </si>
  <si>
    <t>2.2.3.8.2</t>
  </si>
  <si>
    <t>2.2.3.8.3</t>
  </si>
  <si>
    <t>2.2.3.8.4</t>
  </si>
  <si>
    <t>2.2.3.9</t>
  </si>
  <si>
    <t>2.2.3.9.1</t>
  </si>
  <si>
    <t>2.2.3.9.2</t>
  </si>
  <si>
    <t>2.2.3.9.3</t>
  </si>
  <si>
    <t>2.2.3.9.4</t>
  </si>
  <si>
    <t>2.2.3.10</t>
  </si>
  <si>
    <t>2.2.3.10.1</t>
  </si>
  <si>
    <t>2.2.3.10.2</t>
  </si>
  <si>
    <t>2.2.3.11</t>
  </si>
  <si>
    <t>2.2.4</t>
  </si>
  <si>
    <t>2.2.5</t>
  </si>
  <si>
    <t>2.2.6.1</t>
  </si>
  <si>
    <t>2.2.6.2</t>
  </si>
  <si>
    <t>2.2.6.3</t>
  </si>
  <si>
    <t>2.2.6.4</t>
  </si>
  <si>
    <t>2.2.6.5</t>
  </si>
  <si>
    <t>2.2.6.6</t>
  </si>
  <si>
    <t>2.2.6.7</t>
  </si>
  <si>
    <t>2.2.6.8</t>
  </si>
  <si>
    <t>2.2.6.9</t>
  </si>
  <si>
    <t>2.2.7</t>
  </si>
  <si>
    <t>2.2.7.1.1</t>
  </si>
  <si>
    <t>2.2.7.1.2</t>
  </si>
  <si>
    <t>2.2.7.1.3</t>
  </si>
  <si>
    <t>2.2.7.1.4</t>
  </si>
  <si>
    <t>2.2.7.1.5</t>
  </si>
  <si>
    <t>2.2.7.1.6</t>
  </si>
  <si>
    <t>2.2.7.1.7</t>
  </si>
  <si>
    <t>2.2.7.1.8</t>
  </si>
  <si>
    <t>2.2.8</t>
  </si>
  <si>
    <t>2.3.1.1</t>
  </si>
  <si>
    <t>2.3.1.2</t>
  </si>
  <si>
    <t>2.3.1.3</t>
  </si>
  <si>
    <t>2.3.2.1</t>
  </si>
  <si>
    <t>2.3.2.2</t>
  </si>
  <si>
    <t>2.3.2.3</t>
  </si>
  <si>
    <t>2.3.2.4</t>
  </si>
  <si>
    <t>2.3.2.5</t>
  </si>
  <si>
    <t>2.3.2.6</t>
  </si>
  <si>
    <t>2.3.2.6.1</t>
  </si>
  <si>
    <t>2.3.2.6.2</t>
  </si>
  <si>
    <t>2.3.2.6.3</t>
  </si>
  <si>
    <t>2.3.2.6.4</t>
  </si>
  <si>
    <t>2.3.2.6.5</t>
  </si>
  <si>
    <t>2.3.2.6.6</t>
  </si>
  <si>
    <t>2.3.3.1</t>
  </si>
  <si>
    <t>2.3.3.2</t>
  </si>
  <si>
    <t>2.3.3.3</t>
  </si>
  <si>
    <t>2.3.3.4</t>
  </si>
  <si>
    <t>2.3.4</t>
  </si>
  <si>
    <t>2.3.5</t>
  </si>
  <si>
    <t>2.3.6.1</t>
  </si>
  <si>
    <t>2.3.6.2</t>
  </si>
  <si>
    <t>2.3.7.1</t>
  </si>
  <si>
    <t>2.3.7.2</t>
  </si>
  <si>
    <t>2.3.8</t>
  </si>
  <si>
    <t>2.4.18.1</t>
  </si>
  <si>
    <t>2.4.18.2</t>
  </si>
  <si>
    <t>2.4.19.1</t>
  </si>
  <si>
    <t>2.4.19.2</t>
  </si>
  <si>
    <t>2.4.20.1</t>
  </si>
  <si>
    <t>2.4.20.2</t>
  </si>
  <si>
    <t>2.5.1</t>
  </si>
  <si>
    <t>2.5.1.1</t>
  </si>
  <si>
    <t>2.5.1.2</t>
  </si>
  <si>
    <t>2.5.1.3</t>
  </si>
  <si>
    <t>2.5.1.4</t>
  </si>
  <si>
    <t>2.5.1.5</t>
  </si>
  <si>
    <t>2.5.1.6</t>
  </si>
  <si>
    <t>2.5.1.2.1</t>
  </si>
  <si>
    <t>2.5.1.2.2</t>
  </si>
  <si>
    <t>2.5.1.2.3</t>
  </si>
  <si>
    <t>2.5.1.2.4</t>
  </si>
  <si>
    <t>2.5.1.2.5</t>
  </si>
  <si>
    <t>2.5.1.2.6</t>
  </si>
  <si>
    <t>2.5.1.3.1</t>
  </si>
  <si>
    <t>2.5.1.3.2</t>
  </si>
  <si>
    <t>2.5.1.3.3</t>
  </si>
  <si>
    <t>2.5.1.3.4</t>
  </si>
  <si>
    <t>2.5.1.6.1</t>
  </si>
  <si>
    <t>2.5.1.6.2</t>
  </si>
  <si>
    <t>2.5.1.6.3</t>
  </si>
  <si>
    <t>2.5.1.6.4</t>
  </si>
  <si>
    <t>2.5.1.6.5</t>
  </si>
  <si>
    <t>2.5.1.6.6</t>
  </si>
  <si>
    <t>2.5.1.7</t>
  </si>
  <si>
    <t>2.5.1.7.1</t>
  </si>
  <si>
    <t>2.5.1.7.2</t>
  </si>
  <si>
    <t>2.5.1.7.3</t>
  </si>
  <si>
    <t>2.5.1.7.4</t>
  </si>
  <si>
    <t>2.5.1.7.5</t>
  </si>
  <si>
    <t>2.5.1.7.6</t>
  </si>
  <si>
    <t>2.5.1.7.7</t>
  </si>
  <si>
    <t>2.5.1.7.8</t>
  </si>
  <si>
    <t>2.5.1.7.9</t>
  </si>
  <si>
    <t>2.5.1.7.10</t>
  </si>
  <si>
    <t>2.5.1.7.11</t>
  </si>
  <si>
    <t>2.5.1.7.12</t>
  </si>
  <si>
    <t>2.5.1.7.13</t>
  </si>
  <si>
    <t>2.5.1.8</t>
  </si>
  <si>
    <t>2.5.1.8.1</t>
  </si>
  <si>
    <t>2.5.1.8.2</t>
  </si>
  <si>
    <t>2.5.1.8.3</t>
  </si>
  <si>
    <t>2.5.1.8.4</t>
  </si>
  <si>
    <t>2.5.1.9</t>
  </si>
  <si>
    <t>2.5.1.9.1</t>
  </si>
  <si>
    <t>2.5.1.9.2</t>
  </si>
  <si>
    <t>2.5.1.9.3</t>
  </si>
  <si>
    <t>2.5.1.9.4</t>
  </si>
  <si>
    <t>2.5.1.10</t>
  </si>
  <si>
    <t>2.5.1.10.1</t>
  </si>
  <si>
    <t>2.5.1.10.2</t>
  </si>
  <si>
    <t>2.5.1.11</t>
  </si>
  <si>
    <t>2.5.1.7.5.1</t>
  </si>
  <si>
    <t>2.5.1.7.5.2</t>
  </si>
  <si>
    <t>2.5.1.7.6.1</t>
  </si>
  <si>
    <t>2.5.1.7.6.2</t>
  </si>
  <si>
    <t>2.5.1.7.7.1</t>
  </si>
  <si>
    <t>2.5.1.7.7.2</t>
  </si>
  <si>
    <t>2.5.1.7.8.1</t>
  </si>
  <si>
    <t>2.5.1.7.8.2</t>
  </si>
  <si>
    <t>2.5.1.7.9.1</t>
  </si>
  <si>
    <t>2.5.2</t>
  </si>
  <si>
    <t>2.5.2.1</t>
  </si>
  <si>
    <t>2.5.3.1</t>
  </si>
  <si>
    <t>2.5.3.2</t>
  </si>
  <si>
    <t>2.5.3.3</t>
  </si>
  <si>
    <t>2.5.3.4</t>
  </si>
  <si>
    <t>2.5.3.5</t>
  </si>
  <si>
    <t>2.5.3.6</t>
  </si>
  <si>
    <t>2.5.3.7</t>
  </si>
  <si>
    <t>2.5.3.8</t>
  </si>
  <si>
    <t>2.5.3.9</t>
  </si>
  <si>
    <t>2.5.3.10</t>
  </si>
  <si>
    <t>2.5.3.11</t>
  </si>
  <si>
    <t>2.5.3.13</t>
  </si>
  <si>
    <t>2.5.3.12</t>
  </si>
  <si>
    <t>2.5.3.14</t>
  </si>
  <si>
    <t>2.5.3.15</t>
  </si>
  <si>
    <t>2.5.3.16</t>
  </si>
  <si>
    <t>2.5.3.17</t>
  </si>
  <si>
    <t>2.5.3.18</t>
  </si>
  <si>
    <t>2.5.3.19</t>
  </si>
  <si>
    <t>2.5.3.20</t>
  </si>
  <si>
    <t>2.5.3.21</t>
  </si>
  <si>
    <t>2.5.3.22</t>
  </si>
  <si>
    <t>2.6.2</t>
  </si>
  <si>
    <t>2.6.4</t>
  </si>
  <si>
    <t>2.6.3</t>
  </si>
  <si>
    <t>2.6.5</t>
  </si>
  <si>
    <t>2.6.1.1</t>
  </si>
  <si>
    <t>2.6.1.2</t>
  </si>
  <si>
    <t>2.6.6</t>
  </si>
  <si>
    <t>2.6.6.1</t>
  </si>
  <si>
    <t>2.6.6.2</t>
  </si>
  <si>
    <t>2.6.6.2.1</t>
  </si>
  <si>
    <t>2.6.6.2.2</t>
  </si>
  <si>
    <t>2.6.6.2.3</t>
  </si>
  <si>
    <t>2.6.6.2.4</t>
  </si>
  <si>
    <t>2.6.6.2.5</t>
  </si>
  <si>
    <t>2.6.6.2.6</t>
  </si>
  <si>
    <t>2.6.6.3</t>
  </si>
  <si>
    <t>2.6.6.3.1</t>
  </si>
  <si>
    <t>2.6.6.3.2</t>
  </si>
  <si>
    <t>2.6.6.3.3</t>
  </si>
  <si>
    <t>2.6.6.3.4</t>
  </si>
  <si>
    <t>2.6.6.4</t>
  </si>
  <si>
    <t>2.6.6.5</t>
  </si>
  <si>
    <t>2.6.6.6</t>
  </si>
  <si>
    <t>2.6.6.6.1</t>
  </si>
  <si>
    <t>2.6.6.6.2</t>
  </si>
  <si>
    <t>2.6.6.6.3</t>
  </si>
  <si>
    <t>2.6.6.6.4</t>
  </si>
  <si>
    <t>2.6.6.6.5</t>
  </si>
  <si>
    <t>2.6.6.6.6</t>
  </si>
  <si>
    <t>2.6.6.7</t>
  </si>
  <si>
    <t>2.6.6.7.1</t>
  </si>
  <si>
    <t>2.6.6.7.2</t>
  </si>
  <si>
    <t>2.6.6.7.3</t>
  </si>
  <si>
    <t>2.6.6.7.4</t>
  </si>
  <si>
    <t>2.6.6.7.5</t>
  </si>
  <si>
    <t>2.6.6.7.6</t>
  </si>
  <si>
    <t>2.6.6.7.7</t>
  </si>
  <si>
    <t>2.6.6.7.8</t>
  </si>
  <si>
    <t>2.6.6.7.9</t>
  </si>
  <si>
    <t>2.6.6.7.10</t>
  </si>
  <si>
    <t>2.6.6.7.11</t>
  </si>
  <si>
    <t>2.6.6.7.12</t>
  </si>
  <si>
    <t>2.6.6.7.13</t>
  </si>
  <si>
    <t>2.6.6.8</t>
  </si>
  <si>
    <t>2.6.6.8.1</t>
  </si>
  <si>
    <t>2.6.6.8.2</t>
  </si>
  <si>
    <t>2.6.6.8.3</t>
  </si>
  <si>
    <t>2.6.6.8.4</t>
  </si>
  <si>
    <t>2.6.6.9</t>
  </si>
  <si>
    <t>2.6.6.9.1</t>
  </si>
  <si>
    <t>2.6.6.10</t>
  </si>
  <si>
    <t>2.6.6.10.1</t>
  </si>
  <si>
    <t>2.6.6.10.2</t>
  </si>
  <si>
    <t>2.6.6.9.2</t>
  </si>
  <si>
    <t>2.6.6.9.3</t>
  </si>
  <si>
    <t>2.6.6.9.4</t>
  </si>
  <si>
    <t>2.6.6.7.5.1</t>
  </si>
  <si>
    <t>2.6.6.7.6.1</t>
  </si>
  <si>
    <t>2.6.6.7.7.1</t>
  </si>
  <si>
    <t>2.6.6.7.8.1</t>
  </si>
  <si>
    <t>2.6.7.1</t>
  </si>
  <si>
    <t>2.6.7.2</t>
  </si>
  <si>
    <t>2.6.7.3</t>
  </si>
  <si>
    <t>2.6.7.4</t>
  </si>
  <si>
    <t>2.6.7.5</t>
  </si>
  <si>
    <t>2.6.7.6</t>
  </si>
  <si>
    <t>2.6.7.7</t>
  </si>
  <si>
    <t>2.6.7.8</t>
  </si>
  <si>
    <t>2.6.7.9</t>
  </si>
  <si>
    <t>2.6.7.10</t>
  </si>
  <si>
    <t>2.6.7.11</t>
  </si>
  <si>
    <t>2.6.7.12</t>
  </si>
  <si>
    <t>2.6.7.13</t>
  </si>
  <si>
    <t>2.6.7.14</t>
  </si>
  <si>
    <t>2.6.7.15</t>
  </si>
  <si>
    <t>2.4.17</t>
  </si>
  <si>
    <t>2.4.1</t>
  </si>
  <si>
    <t>2.4.2</t>
  </si>
  <si>
    <t>2.4.2.1</t>
  </si>
  <si>
    <t>2.4.3</t>
  </si>
  <si>
    <t>2.4.4</t>
  </si>
  <si>
    <t>2.4.4.1</t>
  </si>
  <si>
    <t>2.4.1.1.1</t>
  </si>
  <si>
    <t>2.4.1.2.1</t>
  </si>
  <si>
    <t>2.4.1.3.1</t>
  </si>
  <si>
    <t>2.4.1.4.1</t>
  </si>
  <si>
    <t>2.4.1.5.1</t>
  </si>
  <si>
    <t>2.4.1.6.1</t>
  </si>
  <si>
    <t>2.4.1.7.1</t>
  </si>
  <si>
    <t>2.4.1.8.1</t>
  </si>
  <si>
    <t>2.4.1.9.1</t>
  </si>
  <si>
    <t>2.4.1.10.1</t>
  </si>
  <si>
    <t>2.4.1.11.1</t>
  </si>
  <si>
    <t>2.4.1.12.1</t>
  </si>
  <si>
    <t>2.4.1.13.1</t>
  </si>
  <si>
    <t>2.4.1.14.1</t>
  </si>
  <si>
    <t>2.4.1.15.1</t>
  </si>
  <si>
    <t>2.4.1.1.2</t>
  </si>
  <si>
    <t>2.4.1.2.2</t>
  </si>
  <si>
    <t>2.4.1.3.2</t>
  </si>
  <si>
    <t>2.4.1.4.2</t>
  </si>
  <si>
    <t>2.4.1.5.2</t>
  </si>
  <si>
    <t>2.4.1.6.2</t>
  </si>
  <si>
    <t>2.4.1.7.2</t>
  </si>
  <si>
    <t>2.4.1.8.2</t>
  </si>
  <si>
    <t>2.4.1.9.2</t>
  </si>
  <si>
    <t>2.4.1.10.2</t>
  </si>
  <si>
    <t>2.4.1.11.2</t>
  </si>
  <si>
    <t>2.4.1.12.2</t>
  </si>
  <si>
    <t>2.4.1.13.2</t>
  </si>
  <si>
    <t>2.4.1.14.2</t>
  </si>
  <si>
    <t>2.4.1.15.2</t>
  </si>
  <si>
    <t>2.4.1.1.3</t>
  </si>
  <si>
    <t>2.4.1.2.3</t>
  </si>
  <si>
    <t>2.4.1.3.3</t>
  </si>
  <si>
    <t>2.4.1.4.3</t>
  </si>
  <si>
    <t>2.4.1.5.3</t>
  </si>
  <si>
    <t>2.4.1.6.3</t>
  </si>
  <si>
    <t>2.4.1.7.3</t>
  </si>
  <si>
    <t>2.4.1.8.3</t>
  </si>
  <si>
    <t>2.4.1.9.3</t>
  </si>
  <si>
    <t>2.4.1.10.3</t>
  </si>
  <si>
    <t>2.4.1.11.3</t>
  </si>
  <si>
    <t>2.4.1.12.3</t>
  </si>
  <si>
    <t>2.4.1.13.3</t>
  </si>
  <si>
    <t>2.4.1.14.3</t>
  </si>
  <si>
    <t>2.4.1.15.3</t>
  </si>
  <si>
    <t>2.4.1.1.4</t>
  </si>
  <si>
    <t>2.4.1.2.4</t>
  </si>
  <si>
    <t>2.4.1.3.4</t>
  </si>
  <si>
    <t>2.4.1.4.4</t>
  </si>
  <si>
    <t>2.4.1.5.4</t>
  </si>
  <si>
    <t>2.4.1.6.4</t>
  </si>
  <si>
    <t>2.4.1.7.4</t>
  </si>
  <si>
    <t>2.4.1.8.4</t>
  </si>
  <si>
    <t>2.4.1.9.4</t>
  </si>
  <si>
    <t>2.4.1.10.4</t>
  </si>
  <si>
    <t>2.4.1.11.4</t>
  </si>
  <si>
    <t>2.4.1.12.4</t>
  </si>
  <si>
    <t>2.4.1.13.4</t>
  </si>
  <si>
    <t>2.4.1.14.4</t>
  </si>
  <si>
    <t>2.4.1.15.4</t>
  </si>
  <si>
    <t>2.4.1.1.5</t>
  </si>
  <si>
    <t>2.4.1.2.5</t>
  </si>
  <si>
    <t>2.4.1.3.5</t>
  </si>
  <si>
    <t>2.4.1.4.5</t>
  </si>
  <si>
    <t>2.4.1.5.5</t>
  </si>
  <si>
    <t>2.4.1.6.5</t>
  </si>
  <si>
    <t>2.4.1.7.5</t>
  </si>
  <si>
    <t>2.4.1.8.5</t>
  </si>
  <si>
    <t>2.4.1.9.5</t>
  </si>
  <si>
    <t>2.4.1.10.5</t>
  </si>
  <si>
    <t>2.4.1.11.5</t>
  </si>
  <si>
    <t>2.4.1.12.5</t>
  </si>
  <si>
    <t>2.4.1.13.5</t>
  </si>
  <si>
    <t>2.4.1.14.5</t>
  </si>
  <si>
    <t>2.4.1.15.5</t>
  </si>
  <si>
    <t>2.4.5.1.1</t>
  </si>
  <si>
    <t>2.4.5.1.2</t>
  </si>
  <si>
    <t>2.4.5.1.3</t>
  </si>
  <si>
    <t>2.4.5.2.1</t>
  </si>
  <si>
    <t>2.4.5.2.2</t>
  </si>
  <si>
    <t>2.4.5.2.3</t>
  </si>
  <si>
    <t>2.4.5.3.1</t>
  </si>
  <si>
    <t>2.4.5.3.2</t>
  </si>
  <si>
    <t>2.4.5.3.3</t>
  </si>
  <si>
    <t>2.4.5.4.1</t>
  </si>
  <si>
    <t>2.4.5.4.2</t>
  </si>
  <si>
    <t>2.4.5.4.3</t>
  </si>
  <si>
    <t>2.4.5.5.1</t>
  </si>
  <si>
    <t>2.4.5.5.2</t>
  </si>
  <si>
    <t>2.4.5.5.3</t>
  </si>
  <si>
    <t>2.4.5.6.1</t>
  </si>
  <si>
    <t>2.4.5.6.2</t>
  </si>
  <si>
    <t>2.4.5.6.3</t>
  </si>
  <si>
    <t>2.4.5.7.1</t>
  </si>
  <si>
    <t>2.4.5.7.2</t>
  </si>
  <si>
    <t>2.4.5.7.3</t>
  </si>
  <si>
    <t>2.4.5.8.1</t>
  </si>
  <si>
    <t>2.4.5.8.2</t>
  </si>
  <si>
    <t>2.4.5.8.3</t>
  </si>
  <si>
    <t>2.4.5.9.1</t>
  </si>
  <si>
    <t>2.4.5.9.2</t>
  </si>
  <si>
    <t>2.4.5.9.3</t>
  </si>
  <si>
    <t>2.4.5.10.1</t>
  </si>
  <si>
    <t>2.4.5.10.2</t>
  </si>
  <si>
    <t>2.4.5.10.3</t>
  </si>
  <si>
    <t>2.4.6.1.1</t>
  </si>
  <si>
    <t>2.4.6.2.1</t>
  </si>
  <si>
    <t>2.4.6.3.1</t>
  </si>
  <si>
    <t>2.4.6.4.1</t>
  </si>
  <si>
    <t>2.4.6.1.2</t>
  </si>
  <si>
    <t>2.4.6.2.2</t>
  </si>
  <si>
    <t>2.4.6.3.2</t>
  </si>
  <si>
    <t>2.4.6.4.2</t>
  </si>
  <si>
    <t>2.4.6.1.3</t>
  </si>
  <si>
    <t>2.4.6.2.3</t>
  </si>
  <si>
    <t>2.4.6.3.3</t>
  </si>
  <si>
    <t>2.4.6.4.3</t>
  </si>
  <si>
    <t>2.4.6.1.4</t>
  </si>
  <si>
    <t>2.4.6.2.4</t>
  </si>
  <si>
    <t>2.4.6.3.4</t>
  </si>
  <si>
    <t>2.4.6.4.4</t>
  </si>
  <si>
    <t>2.4.7.1.1</t>
  </si>
  <si>
    <t>2.4.7.1.2</t>
  </si>
  <si>
    <t>2.4.7.1.3</t>
  </si>
  <si>
    <t>2.4.7.2.1</t>
  </si>
  <si>
    <t>2.4.7.2.2</t>
  </si>
  <si>
    <t>2.4.7.2.3</t>
  </si>
  <si>
    <t>2.4.7.3.1</t>
  </si>
  <si>
    <t>2.4.7.3.2</t>
  </si>
  <si>
    <t>2.4.7.3.3</t>
  </si>
  <si>
    <t>2.4.7.4.1</t>
  </si>
  <si>
    <t>2.4.7.4.2</t>
  </si>
  <si>
    <t>2.4.7.4.3</t>
  </si>
  <si>
    <t>2.4.8.1.1</t>
  </si>
  <si>
    <t>2.4.8.2.1</t>
  </si>
  <si>
    <t>2.4.8.3.1</t>
  </si>
  <si>
    <t>2.4.8.4.1</t>
  </si>
  <si>
    <t>2.4.8.5.1</t>
  </si>
  <si>
    <t>2.4.8.6.1</t>
  </si>
  <si>
    <t>2.4.8.7.1</t>
  </si>
  <si>
    <t>2.4.8.8.1</t>
  </si>
  <si>
    <t>2.4.8.9.1</t>
  </si>
  <si>
    <t>2.4.8.10.1</t>
  </si>
  <si>
    <t>2.4.8.11.1</t>
  </si>
  <si>
    <t>2.4.8.12.1</t>
  </si>
  <si>
    <t>2.4.8.13.1</t>
  </si>
  <si>
    <t>2.4.8.14.1</t>
  </si>
  <si>
    <t>2.4.8.15.1</t>
  </si>
  <si>
    <t>2.4.8.1.2</t>
  </si>
  <si>
    <t>2.4.8.2.2</t>
  </si>
  <si>
    <t>2.4.8.3.2</t>
  </si>
  <si>
    <t>2.4.8.4.2</t>
  </si>
  <si>
    <t>2.4.8.5.2</t>
  </si>
  <si>
    <t>2.4.8.6.2</t>
  </si>
  <si>
    <t>2.4.8.7.2</t>
  </si>
  <si>
    <t>2.4.8.8.2</t>
  </si>
  <si>
    <t>2.4.8.9.2</t>
  </si>
  <si>
    <t>2.4.8.10.2</t>
  </si>
  <si>
    <t>2.4.8.11.2</t>
  </si>
  <si>
    <t>2.4.8.12.2</t>
  </si>
  <si>
    <t>2.4.8.13.2</t>
  </si>
  <si>
    <t>2.4.8.14.2</t>
  </si>
  <si>
    <t>2.4.8.15.2</t>
  </si>
  <si>
    <t>2.4.8.1.3</t>
  </si>
  <si>
    <t>2.4.8.2.3</t>
  </si>
  <si>
    <t>2.4.8.3.3</t>
  </si>
  <si>
    <t>2.4.8.4.3</t>
  </si>
  <si>
    <t>2.4.8.5.3</t>
  </si>
  <si>
    <t>2.4.8.6.3</t>
  </si>
  <si>
    <t>2.4.8.7.3</t>
  </si>
  <si>
    <t>2.4.8.8.3</t>
  </si>
  <si>
    <t>2.4.8.9.3</t>
  </si>
  <si>
    <t>2.4.8.10.3</t>
  </si>
  <si>
    <t>2.4.8.11.3</t>
  </si>
  <si>
    <t>2.4.8.12.3</t>
  </si>
  <si>
    <t>2.4.8.13.3</t>
  </si>
  <si>
    <t>2.4.8.14.3</t>
  </si>
  <si>
    <t>2.4.8.15.3</t>
  </si>
  <si>
    <t>2.4.8.1.5</t>
  </si>
  <si>
    <t>2.4.8.2.5</t>
  </si>
  <si>
    <t>2.4.8.3.5</t>
  </si>
  <si>
    <t>2.4.8.4.5</t>
  </si>
  <si>
    <t>2.4.8.5.5</t>
  </si>
  <si>
    <t>2.4.8.6.5</t>
  </si>
  <si>
    <t>2.4.8.7.5</t>
  </si>
  <si>
    <t>2.4.8.8.5</t>
  </si>
  <si>
    <t>2.4.8.9.5</t>
  </si>
  <si>
    <t>2.4.8.10.5</t>
  </si>
  <si>
    <t>2.4.8.11.5</t>
  </si>
  <si>
    <t>2.4.8.12.5</t>
  </si>
  <si>
    <t>2.4.8.13.5</t>
  </si>
  <si>
    <t>2.4.8.14.5</t>
  </si>
  <si>
    <t>2.4.8.15.5</t>
  </si>
  <si>
    <t>2.4.9</t>
  </si>
  <si>
    <t>2.4.10.1</t>
  </si>
  <si>
    <t>2.4.10.2</t>
  </si>
  <si>
    <t>2.4.10.3</t>
  </si>
  <si>
    <t>2.4.11.1.1</t>
  </si>
  <si>
    <t>2.4.11.2.1</t>
  </si>
  <si>
    <t>2.4.11.3.1</t>
  </si>
  <si>
    <t>2.4.11.4.1</t>
  </si>
  <si>
    <t>2.4.11.1.2</t>
  </si>
  <si>
    <t>2.4.11.2.2</t>
  </si>
  <si>
    <t>2.4.11.3.2</t>
  </si>
  <si>
    <t>2.4.11.4.2</t>
  </si>
  <si>
    <t>2.4.11.1.3</t>
  </si>
  <si>
    <t>2.4.11.2.3</t>
  </si>
  <si>
    <t>2.4.11.3.3</t>
  </si>
  <si>
    <t>2.4.11.4.3</t>
  </si>
  <si>
    <t>2.4.11.1.5</t>
  </si>
  <si>
    <t>2.4.11.2.5</t>
  </si>
  <si>
    <t>2.4.11.3.5</t>
  </si>
  <si>
    <t>2.4.11.4.5</t>
  </si>
  <si>
    <t>2.4.12</t>
  </si>
  <si>
    <t>2.4.13.1</t>
  </si>
  <si>
    <t>2.4.13.2</t>
  </si>
  <si>
    <t>2.4.13.3</t>
  </si>
  <si>
    <t>2.4.14.1</t>
  </si>
  <si>
    <t>2.4.14.2</t>
  </si>
  <si>
    <t>2.4.15</t>
  </si>
  <si>
    <t>2.4.15.1</t>
  </si>
  <si>
    <t>einrart28s</t>
  </si>
  <si>
    <t>einrart29s</t>
  </si>
  <si>
    <t>einrart30s</t>
  </si>
  <si>
    <t>einrart31s</t>
  </si>
  <si>
    <t>einrart32s</t>
  </si>
  <si>
    <t>nur wenn einrart28=2</t>
  </si>
  <si>
    <t>nur wenn einrart29=2</t>
  </si>
  <si>
    <t>nur wenn einrart30=2</t>
  </si>
  <si>
    <t>nur wenn einrart31=2</t>
  </si>
  <si>
    <t>nur wenn einrart32=2</t>
  </si>
  <si>
    <t>1.1.1</t>
  </si>
  <si>
    <t>1.1.2</t>
  </si>
  <si>
    <t>1.1.3</t>
  </si>
  <si>
    <t>1.1.4</t>
  </si>
  <si>
    <t>1.1.5</t>
  </si>
  <si>
    <t>1.1.6</t>
  </si>
  <si>
    <t>1.1.7</t>
  </si>
  <si>
    <t>1.1.8</t>
  </si>
  <si>
    <t>1.1.9</t>
  </si>
  <si>
    <t>1.1.10</t>
  </si>
  <si>
    <t>1.5.1</t>
  </si>
  <si>
    <t>1.5.2</t>
  </si>
  <si>
    <t>1.5.3</t>
  </si>
  <si>
    <t>1.5.4</t>
  </si>
  <si>
    <t>1.5.5</t>
  </si>
  <si>
    <t>1.5.6</t>
  </si>
  <si>
    <t>1.5.7</t>
  </si>
  <si>
    <t>1.5.8</t>
  </si>
  <si>
    <t>1.5.9</t>
  </si>
  <si>
    <t>1.5.10</t>
  </si>
  <si>
    <t>1.5.11</t>
  </si>
  <si>
    <t>1.5.12</t>
  </si>
  <si>
    <t>QET – Qualifizierter Entzug</t>
  </si>
  <si>
    <t>2.4.16.1</t>
  </si>
  <si>
    <t>2.4.16.2</t>
  </si>
  <si>
    <t>2.4.16.3</t>
  </si>
  <si>
    <t>2.4.16.4</t>
  </si>
  <si>
    <t>2.4.16.5</t>
  </si>
  <si>
    <t>2.4.16.6</t>
  </si>
  <si>
    <t>2.4.17.1</t>
  </si>
  <si>
    <t>2.4.17.2</t>
  </si>
  <si>
    <t>2.4.17.3</t>
  </si>
  <si>
    <t>2.4.17.4</t>
  </si>
  <si>
    <t>2.4.17.5</t>
  </si>
  <si>
    <t>1.5.13</t>
  </si>
  <si>
    <t>1.5.14</t>
  </si>
  <si>
    <t>1.5.15</t>
  </si>
  <si>
    <t>1.5.16</t>
  </si>
  <si>
    <t>1.6.1</t>
  </si>
  <si>
    <t>1.6.2</t>
  </si>
  <si>
    <t>1.6.3</t>
  </si>
  <si>
    <t>1.6.4</t>
  </si>
  <si>
    <t>1.7.1</t>
  </si>
  <si>
    <t>1.7.2</t>
  </si>
  <si>
    <t>1.7.2.1</t>
  </si>
  <si>
    <t>1.7.2.2</t>
  </si>
  <si>
    <t>1.7.2.3</t>
  </si>
  <si>
    <t>1.7.2.4</t>
  </si>
  <si>
    <t>1.7.2.5</t>
  </si>
  <si>
    <t>1.7.2.6</t>
  </si>
  <si>
    <t>1.7.3</t>
  </si>
  <si>
    <t>1.7.3.1</t>
  </si>
  <si>
    <t>1.7.3.2</t>
  </si>
  <si>
    <t>1.7.3.3</t>
  </si>
  <si>
    <t>1.7.3.4</t>
  </si>
  <si>
    <t>1.7.4</t>
  </si>
  <si>
    <t>1.7.5</t>
  </si>
  <si>
    <t>1.7.6</t>
  </si>
  <si>
    <t>1.7.6.1</t>
  </si>
  <si>
    <t>1.7.6.2</t>
  </si>
  <si>
    <t>1.7.6.3</t>
  </si>
  <si>
    <t>1.7.6.4</t>
  </si>
  <si>
    <t>1.7.6.5</t>
  </si>
  <si>
    <t>1.7.6.6</t>
  </si>
  <si>
    <t>1.7.7</t>
  </si>
  <si>
    <t>1.7.7.1</t>
  </si>
  <si>
    <t>1.7.7.2</t>
  </si>
  <si>
    <t>1.7.7.3</t>
  </si>
  <si>
    <t>1.7.7.4</t>
  </si>
  <si>
    <t>1.7.7.5</t>
  </si>
  <si>
    <t>1.7.7.6</t>
  </si>
  <si>
    <t>1.7.7.7</t>
  </si>
  <si>
    <t>1.7.7.8</t>
  </si>
  <si>
    <t>1.7.7.9</t>
  </si>
  <si>
    <t>1.7.7.10</t>
  </si>
  <si>
    <t>1.7.7.11</t>
  </si>
  <si>
    <t>1.7.7.12</t>
  </si>
  <si>
    <t>1.7.7.13</t>
  </si>
  <si>
    <t>KOM – Kombinationsbehandlung</t>
  </si>
  <si>
    <t>1.7.8</t>
  </si>
  <si>
    <t>1.7.8.1</t>
  </si>
  <si>
    <t>1.7.8.2</t>
  </si>
  <si>
    <t>1.7.8.3</t>
  </si>
  <si>
    <t>1.7.8.4</t>
  </si>
  <si>
    <t>1.7.9</t>
  </si>
  <si>
    <t>1.7.9.1</t>
  </si>
  <si>
    <t>1.7.9.2</t>
  </si>
  <si>
    <t>1.7.9.3</t>
  </si>
  <si>
    <t>1.7.9.4</t>
  </si>
  <si>
    <t>1.7.10</t>
  </si>
  <si>
    <t>1.7.11</t>
  </si>
  <si>
    <t>1.7.10.1</t>
  </si>
  <si>
    <t>1.7.10.2</t>
  </si>
  <si>
    <t>1.7.7.5.1</t>
  </si>
  <si>
    <t>1.7.7.6.1</t>
  </si>
  <si>
    <t>1.7.7.7.1</t>
  </si>
  <si>
    <t>1.7.7.8.1</t>
  </si>
  <si>
    <t>1.7.7.9.1</t>
  </si>
  <si>
    <t>1.9.1</t>
  </si>
  <si>
    <t>1.9.2</t>
  </si>
  <si>
    <t>1.9.3</t>
  </si>
  <si>
    <t>1.9.4</t>
  </si>
  <si>
    <t>1.9.5</t>
  </si>
  <si>
    <t>1.10.1</t>
  </si>
  <si>
    <t>1.10.2</t>
  </si>
  <si>
    <t>1.10.3</t>
  </si>
  <si>
    <t>1.10.4</t>
  </si>
  <si>
    <t>1.10.5</t>
  </si>
  <si>
    <t>1.10.6</t>
  </si>
  <si>
    <t>1.10.7</t>
  </si>
  <si>
    <t>1.10.8</t>
  </si>
  <si>
    <t>1.10.9</t>
  </si>
  <si>
    <t>1.10.10</t>
  </si>
  <si>
    <t>1.10.11</t>
  </si>
  <si>
    <t>1.10.12</t>
  </si>
  <si>
    <t>2.4.14.3</t>
  </si>
  <si>
    <t>x</t>
  </si>
  <si>
    <t>keine 0/1-Differen-zierung bei Aus-wertung</t>
  </si>
  <si>
    <t>Hauptmaßnahme</t>
  </si>
  <si>
    <t>ohne Angabe</t>
  </si>
  <si>
    <t>nur wenn f50diag1#9 oder f50diag2#9</t>
  </si>
  <si>
    <t>inaktives Feld</t>
  </si>
  <si>
    <t>Zahl der Einheiten im LM 1 Clearing</t>
  </si>
  <si>
    <t>Zahl der Einheiten im LM 2 motivierende Beratung</t>
  </si>
  <si>
    <t>Zahl der Einheiten im LM 3 psychosoziale Begleitung</t>
  </si>
  <si>
    <t>Zahl der Einheiten im LM 4 psychosoziale Betreuung bei Substitution</t>
  </si>
  <si>
    <t>Zahl der Einheiten im LM 5 Vermittlung in suchtspezifische Maßnahmen und Suchtreha</t>
  </si>
  <si>
    <t>Zahl der Einheiten im LM 6 Betreuung vor und nach Maßregelvollzug</t>
  </si>
  <si>
    <t>Landesspezifische Ergänzungen für das Bundesland NRW</t>
  </si>
  <si>
    <t>nrw0101</t>
  </si>
  <si>
    <t>nrw0102</t>
  </si>
  <si>
    <t>nrw0103</t>
  </si>
  <si>
    <t>nrw0104</t>
  </si>
  <si>
    <t>nrw0105</t>
  </si>
  <si>
    <t>nrw0106</t>
  </si>
  <si>
    <t>nrw0107</t>
  </si>
  <si>
    <t>nrw0108</t>
  </si>
  <si>
    <t>nrw0109</t>
  </si>
  <si>
    <t>nrw0110</t>
  </si>
  <si>
    <t>Institutionelle kommunale Mittel</t>
  </si>
  <si>
    <t>Fallbezogene kommunale Mittel (z.B. ARGEs, Optionskommunen)</t>
  </si>
  <si>
    <t>Sonstige Mittel</t>
  </si>
  <si>
    <t>Personalmittel der Arbeitsverwaltung (ARGEs, ABM)</t>
  </si>
  <si>
    <t>Landesmittel</t>
  </si>
  <si>
    <t>Bundesmittel</t>
  </si>
  <si>
    <t>Mittel der Rentenversicherung</t>
  </si>
  <si>
    <t>Mittel der Krankenkassen</t>
  </si>
  <si>
    <t>Erstattung durch Klienten</t>
  </si>
  <si>
    <t>Eigenmittel nicht öffentlich‐rechtlicher Träger</t>
  </si>
  <si>
    <t>Jahresbuget der Einrichtung in Euro</t>
  </si>
  <si>
    <t>N (7)</t>
  </si>
  <si>
    <t>1 - 9999999</t>
  </si>
  <si>
    <t>Korrektur der Bezeichnung von Kategorie 3 beim Geschlecht von "unbestimmt" auf "ohne Angabe" (wie im Manual) sowie Korrektur der bisher falschen Bedingung bei der Variablen f50diag3 (Essstörungen: Alter bei Störungsbeginn) in der Spalte "Bemerkung" in Zeile 729 im Registerblatt "Diagnose"</t>
  </si>
  <si>
    <t>Stand: 01.01.2017</t>
  </si>
  <si>
    <t>Stand: 14.12.2016:</t>
  </si>
  <si>
    <t>Stand: 11.11.2016:</t>
  </si>
  <si>
    <t>Korrektur der Kurzbezeichnung für das Angebot "Qualifizierter Entzug" von "QEN" nach "QET" an einigen Stellen in der Schnittstellenbeschreibung zur Vereinheitlichung der Benennung in Manual und Itemliste</t>
  </si>
  <si>
    <t>1) Einfügung der Spalte "keine 0/1-Differenzierung" bei Auswertung und Kennzeichnung der entsprechenden Variablen mit x 
2) Streichung von 7 Oberkategorien (ohne Kurzbezeichnung) bei der Hauptmaßnahme (KDS 2.5.1, Position 151 in der Datei Kern1) mit entsprechender Änderung der Kategoriennummern sowie Ergänzung der auf der Schnittstellenkonferenz vereinbarten Einschränkung bezüglich dieser Variablen</t>
  </si>
  <si>
    <t>Stand: 26.09.2016:</t>
  </si>
  <si>
    <t>Korrektur von 2 Bedingungen/Einschränkungen in Zeile 151 und Zeile 156 in der Datei Kern1</t>
  </si>
  <si>
    <t>1) Einfügung von 4 fehlenden Variablen zum Alter bei erster Mediennutzung ab Position 233 in der Datei Diagnose mit nachfolgender Verschiebung aller weiteren Positionsnummern 
2) Verlagerung der letzten 12 Variablen icdpsy1 bis icdpsy6 sowie icdand1 bis icdand6 ans Ende der Datei kern2 - da durch die Ergänzung die maximale Anzahl von Feldern in der Datei Diagnose überschritten worden wäre</t>
  </si>
  <si>
    <t xml:space="preserve">Stand: 05.09.2016 </t>
  </si>
  <si>
    <t>Landesspezifische Ergänzungen für Berlin, Baden-Württemberg und Bayern in der optionalen Datei KERN3</t>
  </si>
  <si>
    <t>Stand: 14.09.2016</t>
  </si>
  <si>
    <r>
      <t xml:space="preserve">STELLE </t>
    </r>
    <r>
      <rPr>
        <sz val="9"/>
        <rFont val="Arial"/>
        <family val="2"/>
      </rPr>
      <t>(Einrichtungsdaten),</t>
    </r>
    <r>
      <rPr>
        <b/>
        <sz val="9"/>
        <rFont val="Arial"/>
        <family val="2"/>
      </rPr>
      <t xml:space="preserve"> KERN1 </t>
    </r>
    <r>
      <rPr>
        <sz val="9"/>
        <rFont val="Arial"/>
        <family val="2"/>
      </rPr>
      <t>(Kerndaten Bundesebene)</t>
    </r>
    <r>
      <rPr>
        <b/>
        <sz val="9"/>
        <rFont val="Arial"/>
        <family val="2"/>
      </rPr>
      <t>, KERN2</t>
    </r>
    <r>
      <rPr>
        <sz val="9"/>
        <rFont val="Arial"/>
        <family val="2"/>
      </rPr>
      <t xml:space="preserve"> (Kerndaten Bundesebene) und </t>
    </r>
    <r>
      <rPr>
        <b/>
        <sz val="9"/>
        <rFont val="Arial"/>
        <family val="2"/>
      </rPr>
      <t>KERN3</t>
    </r>
    <r>
      <rPr>
        <sz val="9"/>
        <rFont val="Arial"/>
        <family val="2"/>
      </rPr>
      <t xml:space="preserve"> (optionale Kerndaten für Berlin, Baden-Württemberg und Bayern) sowie </t>
    </r>
    <r>
      <rPr>
        <b/>
        <sz val="9"/>
        <rFont val="Arial"/>
        <family val="2"/>
      </rPr>
      <t>DIAGNOSE</t>
    </r>
    <r>
      <rPr>
        <sz val="9"/>
        <rFont val="Arial"/>
        <family val="2"/>
      </rPr>
      <t xml:space="preserve"> (Konsum- und Diagnosedaten Bundesebene).  </t>
    </r>
  </si>
  <si>
    <r>
      <t xml:space="preserve">Jeder klientenbezogene Datensatz (KDS-F) erhält eine </t>
    </r>
    <r>
      <rPr>
        <b/>
        <sz val="9"/>
        <rFont val="Arial"/>
        <family val="2"/>
      </rPr>
      <t>eindeutige Betreuungs-/Behandlungsepisodennummer</t>
    </r>
    <r>
      <rPr>
        <sz val="9"/>
        <rFont val="Arial"/>
        <family val="2"/>
      </rPr>
      <t xml:space="preserve"> (Feld: betrnr) und ist immer an eine bestimmte Finanzierungsform gebunden. Bei mehr als einer Betreuungs-/Behandlungsepisode derselben Person (u.a. durch den Wechsel der Finanzierungsform bedingt) wird - unter Beibehaltung der Fallnummer - die Betreuungs-/Behandlungsepisodennummer jeweils um 1 erhöht, die aktuellste Episode hat demnach immer die höchste Episodennummer. In den Dateien KERN1 , KERN2, KERN3 (optional) und DIAGNOSE müssen die einzelnen Datensätze über die Variablen "tsnr", "fallnr" und "betrnr" eindeutig zuordenbar sein.</t>
    </r>
  </si>
  <si>
    <t>sind jeweils bei der Neuanlage eines Datensatzes mit diesem Wert zu initialisieren, bei technischen Pflichtfeldern muss der Missingwert vor dem Export des Datensatzes auf einen zulässigen Wert geändert werden</t>
  </si>
  <si>
    <r>
      <t xml:space="preserve">Basis einer Auswertung sind die Daten </t>
    </r>
    <r>
      <rPr>
        <b/>
        <sz val="9"/>
        <rFont val="Arial"/>
        <family val="2"/>
      </rPr>
      <t>eines bestimmten Einrichtungstyps</t>
    </r>
    <r>
      <rPr>
        <sz val="9"/>
        <rFont val="Arial"/>
        <family val="2"/>
      </rPr>
      <t xml:space="preserve">. Werden in einer Datenbank die Daten </t>
    </r>
    <r>
      <rPr>
        <b/>
        <sz val="9"/>
        <rFont val="Arial"/>
        <family val="2"/>
      </rPr>
      <t>mehrerer</t>
    </r>
    <r>
      <rPr>
        <sz val="9"/>
        <rFont val="Arial"/>
        <family val="2"/>
      </rPr>
      <t xml:space="preserve"> Einrichtungstypen geführt, müssen diese </t>
    </r>
    <r>
      <rPr>
        <b/>
        <sz val="9"/>
        <rFont val="Arial"/>
        <family val="2"/>
      </rPr>
      <t>getrennt</t>
    </r>
    <r>
      <rPr>
        <sz val="9"/>
        <rFont val="Arial"/>
        <family val="2"/>
      </rPr>
      <t xml:space="preserve"> exportiert und ausgewertet werden.  Beim Datenexport darf der Einrichtungsbogen (die Datei "Stelle.xxx") demnach immer nur einen Datensatz für den auszuwertenden Einrichtungstyp enthalten. Die Exportdateien auf Betreuungsepisodenebene (Kern- und Diagnosedaten) müssen (mindestens) </t>
    </r>
    <r>
      <rPr>
        <b/>
        <sz val="9"/>
        <rFont val="Arial"/>
        <family val="2"/>
      </rPr>
      <t>alle Datensätze eines Einrichtungstyps</t>
    </r>
    <r>
      <rPr>
        <sz val="9"/>
        <rFont val="Arial"/>
        <family val="2"/>
      </rPr>
      <t xml:space="preserve"> enthalten, bei denen der Betreuungsbeginn entweder im oder vor dem aktuellen Erhebungsjahr liegt und das Betreuungsende entweder noch offen ist oder im bzw. nach dem aktuellen Erhebungsjahr liegt</t>
    </r>
  </si>
  <si>
    <t xml:space="preserve">nur wenn zuvorlt=2; wenn alle Werte aus zuvor03 bis zuvor08 # 99 -&gt; zuvor02 = Summe aus zuvor03 bis zuvor08 </t>
  </si>
  <si>
    <t xml:space="preserve">nur wenn zuvorlt=2;  wenn alle Werte aus zuvor17 bis zuvor22 # 99 -&gt; zuvor16 = Summe aus zuvor17 bis zuvor22 </t>
  </si>
  <si>
    <t xml:space="preserve">nur wenn zuvorlt=2;  wenn alle Werte aus zuvor24 bis zuvor36 # 99 -&gt; zuvor23 = Summe aus zuvor24 bis zuvor36 </t>
  </si>
  <si>
    <t>nur wenn zuvorlt=2;  wenn alle Werte aus zuvor38 bis zuvor41 # 99 -&gt; zuvor37 = Summe aus zuvor38 bis zuvor41</t>
  </si>
  <si>
    <t xml:space="preserve">nur wenn zuvorlt=2;  wenn alle Werte aus zuvor43 bis zuvor46 # 99 -&gt; zuvor42 = Summe aus zuvor43 bis zuvor46 </t>
  </si>
  <si>
    <t xml:space="preserve">nur wenn zuvorlt=2;  wenn zuvor48 und zuvor49 # 99 -&gt; zuvor47 = Summe aus zuvor48 und zuvor49 </t>
  </si>
  <si>
    <t>nur im ambulanten Bereich; ausgenommen tages-strukturierende/-begleitende Angebote und ABW</t>
  </si>
  <si>
    <t>nur wenn weiter=2 und ein spezifisches Angebot mit 2 kodiert wurde</t>
  </si>
  <si>
    <r>
      <rPr>
        <b/>
        <u/>
        <sz val="8"/>
        <rFont val="Arial"/>
        <family val="2"/>
      </rPr>
      <t>Achtung:</t>
    </r>
    <r>
      <rPr>
        <b/>
        <sz val="8"/>
        <rFont val="Arial"/>
        <family val="2"/>
      </rPr>
      <t xml:space="preserve"> </t>
    </r>
    <r>
      <rPr>
        <sz val="8"/>
        <rFont val="Arial"/>
        <family val="2"/>
      </rPr>
      <t>Missingwert ist 9 und nicht 0</t>
    </r>
  </si>
  <si>
    <t>schriftlicher Vertrag</t>
  </si>
  <si>
    <t xml:space="preserve">Stand: 25.06.2017 : 
</t>
  </si>
  <si>
    <t>nur wenn in subcode01 bis subcode15 "andere psychotrope Substanzen (=190)" oder "andere NPS (=199)" oder insgesamt mindestens 2 Substanzen in subcode01 bis subcode15 kodiert wurde(n)</t>
  </si>
  <si>
    <t xml:space="preserve">nur wenn mainsub1 # 0 und # 99 und Konsumtage für die in Hauptsubstanz genannte Substanz zu Beginn &gt; 0 </t>
  </si>
  <si>
    <t xml:space="preserve">Stand: 13.08.2017 : 
</t>
  </si>
  <si>
    <t>Änderung der Einschränkung/Bedingung in der Spalte "Bemerkung" im Registerblatt "Diagnose" in den Zeilen 480, 483, 487, 490, 494, 497, 501 und 504 - Die Vergabe einer Diagnose für nicht ahängigkeitserzeugende Substanzen muss - analog zum pathologischem Spielen und zum exzessiven Medienkonsum - auch dann möglich sein, wenn die Anzahl der Konsumtage zu Beginn gleich Null ist</t>
  </si>
  <si>
    <t>SH – Selbsthilfe (Besuch von Gruppen: in Jahren)</t>
  </si>
  <si>
    <t>Jemals im Leben problematisch konsumiert</t>
  </si>
  <si>
    <t>keine Einschränkung / Bedingung außer betrgru=1</t>
  </si>
  <si>
    <t>Minderjährige eigene nicht im Haushalt lebende Kinder</t>
  </si>
  <si>
    <t>Wenn Opioidsubstitution, welches Mittel</t>
  </si>
  <si>
    <t>1) Änderung der Einschränkung/Bedingung in der Spalte "Bemerkung" im Registerblatt "Diagnose" in den Zeilen 417, 426, 628 bis 642 und 699 bis 702 sowie im Registerblatt "Kern1" in der Zeile 686 und im Registerblatt "Kern2" für die 15 Variablen "probend01" bis "probend15" im  Zeilenbereich 167 bis 237
2) Ergänzung landesspezifischer Einrichtungsvariablen für NRW im Registerblatt "Stelle" in den Zeilen 359 bis 368 (auf den Positionen 158 - 167)
3) Veränderung im Landesdatendatensatz Baden-Württemberg: Die 6 Leistungsmodulvariablen "bw2301" bis "bw2306" aus den Zeilen 197 bis 202 im Registerblatt "Kern3" werden ins Registerblatt "Stelle" auf die Zeilen 370 bis 375 (Positionen 168 - 173) verlagert, die Variablen im Registerblatt "Kern3" werden auf inaktiv gesetzt, müssen also an dieser Position mit einem Leerwert exportiert werden</t>
  </si>
  <si>
    <t xml:space="preserve">Stand: 13.12.2017 : 
</t>
  </si>
  <si>
    <t>G= KIBnet (medicomp GmbH)</t>
  </si>
  <si>
    <t>S = Moonlight (STONE Software Solutions GmbH)</t>
  </si>
  <si>
    <t>P = Patfak (REDLINE DATA GmbH)</t>
  </si>
  <si>
    <t>E = EBIS (GSDA GmbH)</t>
  </si>
  <si>
    <t>M = Klientenmanager (C&amp;S Computer und Software GmbH)</t>
  </si>
  <si>
    <t>N = CONTUR 2.0 (Sektor N)</t>
  </si>
  <si>
    <t>Y =  CASEPLUS Sucht (symeda GmbH)</t>
  </si>
  <si>
    <t>U = PaDo (navocom) [liefert die Daten der Saluskliniken]</t>
  </si>
  <si>
    <t>K = Bado Hamburg (ISD Hamburg)</t>
  </si>
  <si>
    <t>B = Octoware  (Easy Soft GmbH)]</t>
  </si>
  <si>
    <t xml:space="preserve">nur wenn migrant1 &gt; 1 </t>
  </si>
  <si>
    <t>nur wenn migrant2 nicht leer</t>
  </si>
  <si>
    <t>Stand: 14.12.2018</t>
  </si>
  <si>
    <t>rosa</t>
  </si>
  <si>
    <t>Muss nicht (kann aber) für betrgru=2 oder Einmalkontakte im ambulanten Bereich dokumentiert werden.</t>
  </si>
  <si>
    <t>Muss nicht (kann aber) für betrgru=2 oder Einmalkontakte im ambulanten Bereich dokumentiert werden (gültig für alle Variablen 2.2.x, 2.3.x, 2.4.x, 2.5.x und 2.6.1 bis 2.6.6 -&gt; siehe Farbsyntax)</t>
  </si>
  <si>
    <t xml:space="preserve">* ausgenommen sind: ICD-F 1x.1  und ICD F1x.2 und  ICD F1x.8  und ICD F1x.9 -&gt; (in der Schleife x=0 to 9)    </t>
  </si>
  <si>
    <t>mindestens 3 Stellen erforderlich, maximal 5 Stellen möglich, Stelle 4 und 5 müssen durch Punkt abgetrennt sein. Zugelassen sind alle ICD 10 Diagnosen aus Kapitel F (Fxx.xx) bis auf *</t>
  </si>
  <si>
    <t>nur wenn die Substanz in subcode01 bis subcode15 kodiert wurde und f10diag1=0</t>
  </si>
  <si>
    <t>nur wenn die Substanz in subcode01 bis subcode15 kodiert wurde und f11diag1=0</t>
  </si>
  <si>
    <t>nur wenn die Substanz in subcode01 bis subcode15 kodiert wurde und f12diag1=0</t>
  </si>
  <si>
    <t>nur wenn die Substanz in subcode01 bis subcode15 kodiert wurde und f13diag1=0</t>
  </si>
  <si>
    <t>nur wenn die Substanz in subcode01 bis subcode15 kodiert wurde und f14diag1=0</t>
  </si>
  <si>
    <t>nur wenn die Substanz in subcode01 bis subcode15 kodiert wurde und f15diag1=0</t>
  </si>
  <si>
    <t>nur wenn die Substanz in subcode01 bis subcode15 kodiert wurde und f16diag1=0</t>
  </si>
  <si>
    <t>nur wenn die Substanz in subcode01 bis subcode15 kodiert wurde und f17diag1=0</t>
  </si>
  <si>
    <t>nur wenn die Substanz in subcode01 bis subcode15 kodiert wurde und f18diag1=0</t>
  </si>
  <si>
    <t>nur wenn in subcode01 bis subcode15 "andere psychotrope Substanzen (=190)" oder "andere NPS (=199)" oder insgesamt mindestens 2 Substanzen in subcode01 bis subcode15 kodiert wurde(n) und f19diag1=0</t>
  </si>
  <si>
    <t>1) Klarstellung "Kann-Regel" für Betreuungsgrund "Problematik von Personen im sozialen Umfeld" und Einmalkontakte (siehe Farbsyntax unten).
2) Spezifizierung des zulässigen Wertebereichs für icdpsy1 bis icdpsy6 (kern2, Zeilen 242 - 247)
3) Einschränkung bei frühere Diagnose: nur falls keine aktuelle Diagnose (Diagnose, betrifft alle Variablen xxxdiag2)</t>
  </si>
  <si>
    <r>
      <t xml:space="preserve">1) Ergänzungen bei der Einschränkung/Bedingung in der Spalte "Bemerkung" in diversen Feldern bezüglich des Betreungsgrundes "nur Klienten mit eigener Symptomatik'" in den Variablen 2.2.x, 2.3.x, 2.4.x, 2.5.x und 2.6.1 bis 2.6.6  (entsprechende Zellen sind lediglich in dieser Farbkombination gekennzeichnet und nicht jeweils einzeln mit den Text der Bedingung ergänzt)
2) Ergänzung des Fragetitels um das Wort "problematisch" in den Zellen C5 bis C19 im Registerblatt Diagnose
3) Änderung des Fragetitels in den Zellen C277 bis C283 im Registerblatt Kern1
4) Änderung des Fragetitels in Zelle C612 im Registerblatt Kern1
5) Korrektur der falschen Bedingung in Zelle </t>
    </r>
    <r>
      <rPr>
        <b/>
        <sz val="10"/>
        <rFont val="Arial"/>
        <family val="2"/>
      </rPr>
      <t>J123</t>
    </r>
    <r>
      <rPr>
        <sz val="10"/>
        <rFont val="Arial"/>
        <family val="2"/>
      </rPr>
      <t xml:space="preserve"> im Registerblatt Kern1</t>
    </r>
  </si>
  <si>
    <r>
      <t xml:space="preserve">nur wenn zuvorlt=2; wenn alle Werte aus zuvor10 bis </t>
    </r>
    <r>
      <rPr>
        <b/>
        <sz val="8"/>
        <color theme="3" tint="-0.499984740745262"/>
        <rFont val="Arial"/>
        <family val="2"/>
      </rPr>
      <t>zuvor13</t>
    </r>
    <r>
      <rPr>
        <sz val="8"/>
        <color theme="3" tint="-0.499984740745262"/>
        <rFont val="Arial"/>
        <family val="2"/>
      </rPr>
      <t xml:space="preserve"> # 99 -&gt; zuvor09 = Summe aus zuvor10 bis </t>
    </r>
    <r>
      <rPr>
        <b/>
        <sz val="8"/>
        <color theme="3" tint="-0.499984740745262"/>
        <rFont val="Arial"/>
        <family val="2"/>
      </rPr>
      <t>zuvor13</t>
    </r>
    <r>
      <rPr>
        <sz val="8"/>
        <color theme="3" tint="-0.499984740745262"/>
        <rFont val="Arial"/>
        <family val="2"/>
      </rPr>
      <t xml:space="preserve"> </t>
    </r>
  </si>
  <si>
    <t>nur wenn ktbegnas1 # 99 und f550diag1=0</t>
  </si>
  <si>
    <t>nur wenn ktbegnas2 # 99 und f551diag1=0</t>
  </si>
  <si>
    <t>nur wenn ktbegnas3 # 99 und f552diag1=0</t>
  </si>
  <si>
    <t>nur wenn ktbegnas4 # 99 und f558diag1=0</t>
  </si>
  <si>
    <t>nur wenn mindestens 1 Variable (ktbegpg01- ktbegpg15) einen Wert zwischen 0 und 30 aufweist und f630diag1=0</t>
  </si>
  <si>
    <t>nur wenn mindestens 1 Variable (ktbegemn1 - ktbegemn4) einen Wert zwischen 0 und 30 aufweist und f6xxdiag1=0</t>
  </si>
  <si>
    <t>nur für f50diag1=9</t>
  </si>
  <si>
    <t>R = Procare (Moveo Software GmbH)</t>
  </si>
  <si>
    <r>
      <rPr>
        <b/>
        <sz val="8"/>
        <color rgb="FFFFFF00"/>
        <rFont val="Arial"/>
        <family val="2"/>
      </rPr>
      <t>Technisches Pflichtfeld fur alle Kerndatennsätze</t>
    </r>
    <r>
      <rPr>
        <sz val="8"/>
        <rFont val="Arial"/>
        <family val="2"/>
      </rPr>
      <t xml:space="preserve"> -  die als Hauptmaßnahme kodierte Kategorie (# 0) muss zwingend auch als Einzelmaßnahme mit 2=ja kodiert sein</t>
    </r>
  </si>
  <si>
    <t>C= Vivendi Consil (Connext Communication GmbH)</t>
  </si>
  <si>
    <r>
      <t xml:space="preserve">1) ASCII Text: </t>
    </r>
    <r>
      <rPr>
        <b/>
        <sz val="9"/>
        <rFont val="Arial"/>
        <family val="2"/>
      </rPr>
      <t>Semicolon</t>
    </r>
    <r>
      <rPr>
        <sz val="9"/>
        <rFont val="Arial"/>
        <family val="2"/>
      </rPr>
      <t xml:space="preserve"> als</t>
    </r>
    <r>
      <rPr>
        <b/>
        <sz val="9"/>
        <rFont val="Arial"/>
        <family val="2"/>
      </rPr>
      <t xml:space="preserve"> Feldtrennzeichen</t>
    </r>
    <r>
      <rPr>
        <sz val="9"/>
        <rFont val="Arial"/>
        <family val="2"/>
      </rPr>
      <t xml:space="preserve">, </t>
    </r>
    <r>
      <rPr>
        <b/>
        <sz val="9"/>
        <rFont val="Arial"/>
        <family val="2"/>
      </rPr>
      <t xml:space="preserve">keine </t>
    </r>
    <r>
      <rPr>
        <sz val="9"/>
        <rFont val="Arial"/>
        <family val="2"/>
      </rPr>
      <t xml:space="preserve">Variablenbezeichnungen in der ersten Zeile, Endung ".TXT".
2) CSV-Format: </t>
    </r>
    <r>
      <rPr>
        <b/>
        <sz val="9"/>
        <rFont val="Arial"/>
        <family val="2"/>
      </rPr>
      <t>Semicolon</t>
    </r>
    <r>
      <rPr>
        <sz val="9"/>
        <rFont val="Arial"/>
        <family val="2"/>
      </rPr>
      <t xml:space="preserve"> als </t>
    </r>
    <r>
      <rPr>
        <b/>
        <sz val="9"/>
        <rFont val="Arial"/>
        <family val="2"/>
      </rPr>
      <t>Feldtrennzeichen</t>
    </r>
    <r>
      <rPr>
        <sz val="9"/>
        <rFont val="Arial"/>
        <family val="2"/>
      </rPr>
      <t xml:space="preserve">, </t>
    </r>
    <r>
      <rPr>
        <b/>
        <sz val="9"/>
        <rFont val="Arial"/>
        <family val="2"/>
      </rPr>
      <t>keine</t>
    </r>
    <r>
      <rPr>
        <sz val="9"/>
        <rFont val="Arial"/>
        <family val="2"/>
      </rPr>
      <t xml:space="preserve"> Variablenbezeichnungen in der ersten Zeile, Endung ".CSV"
3) DBF-Format: Variabelenbezeichnung in der ersten Zeile, Endung ".DBF"
</t>
    </r>
    <r>
      <rPr>
        <b/>
        <sz val="9"/>
        <rFont val="Arial"/>
        <family val="2"/>
      </rPr>
      <t>Suchreihenfolge:</t>
    </r>
    <r>
      <rPr>
        <sz val="9"/>
        <rFont val="Arial"/>
        <family val="2"/>
      </rPr>
      <t xml:space="preserve"> TXT, wenn nicht vorhanden CSV, wenn nicht vorhanden DBF.</t>
    </r>
  </si>
  <si>
    <t>Technische Beschreibung der Schnittstelle 2021 für die Deutsche Suchthilfestatistik</t>
  </si>
  <si>
    <t>Stand: 23.11.2020</t>
  </si>
  <si>
    <r>
      <rPr>
        <b/>
        <sz val="10"/>
        <color theme="1" tint="0.34998626667073579"/>
        <rFont val="Arial"/>
        <family val="2"/>
      </rPr>
      <t>Klarstellung:</t>
    </r>
    <r>
      <rPr>
        <sz val="10"/>
        <color theme="1" tint="0.34998626667073579"/>
        <rFont val="Arial"/>
        <family val="2"/>
      </rPr>
      <t xml:space="preserve"> Variable betdau</t>
    </r>
    <r>
      <rPr>
        <b/>
        <sz val="10"/>
        <color theme="1" tint="0.34998626667073579"/>
        <rFont val="Arial"/>
        <family val="2"/>
      </rPr>
      <t xml:space="preserve"> (Betreuungsdauer-&gt; kern1(Position 6))</t>
    </r>
    <r>
      <rPr>
        <sz val="10"/>
        <color theme="1" tint="0.34998626667073579"/>
        <rFont val="Arial"/>
        <family val="2"/>
      </rPr>
      <t xml:space="preserve"> hat für eine Beendigung der Betreuung am selben Tag den Wert 1, für eine Beendigung am  nächsten Tag den Wert 2 usw….</t>
    </r>
  </si>
  <si>
    <r>
      <rPr>
        <b/>
        <sz val="10"/>
        <color theme="1" tint="0.34998626667073579"/>
        <rFont val="Arial"/>
        <family val="2"/>
      </rPr>
      <t>Erinnerungshinweis:</t>
    </r>
    <r>
      <rPr>
        <sz val="10"/>
        <color theme="1" tint="0.34998626667073579"/>
        <rFont val="Arial"/>
        <family val="2"/>
      </rPr>
      <t xml:space="preserve"> Variable </t>
    </r>
    <r>
      <rPr>
        <b/>
        <sz val="10"/>
        <color theme="1" tint="0.34998626667073579"/>
        <rFont val="Arial"/>
        <family val="2"/>
      </rPr>
      <t>masint00 (Hauptmaßnahme)</t>
    </r>
    <r>
      <rPr>
        <sz val="10"/>
        <color theme="1" tint="0.34998626667073579"/>
        <rFont val="Arial"/>
        <family val="2"/>
      </rPr>
      <t xml:space="preserve"> ist ein </t>
    </r>
    <r>
      <rPr>
        <b/>
        <sz val="10"/>
        <color theme="1" tint="0.34998626667073579"/>
        <rFont val="Arial"/>
        <family val="2"/>
      </rPr>
      <t>technisches Pflichtfeld</t>
    </r>
    <r>
      <rPr>
        <sz val="10"/>
        <color theme="1" tint="0.34998626667073579"/>
        <rFont val="Arial"/>
        <family val="2"/>
      </rPr>
      <t xml:space="preserve"> für alle Kerndatensätze (auch für offene Betreuungen, Einmalkontakte, Angehörige -&gt; betrgr=2)</t>
    </r>
  </si>
  <si>
    <t>Systemkennziffern (Software/Datenlieferanten)</t>
  </si>
  <si>
    <t>Erläuterungen zur landesspezifischen Ergänzung NRW</t>
  </si>
  <si>
    <t xml:space="preserve">Stand: 19.12.2016 </t>
  </si>
  <si>
    <t>Erhebungslogik:</t>
  </si>
  <si>
    <r>
      <t xml:space="preserve">Ergänzend zur Erhebung des Zustands zu "Betreuungsbeginn" und "Betreuungsende" durch den KDS3.0 wird in den als </t>
    </r>
    <r>
      <rPr>
        <b/>
        <sz val="9"/>
        <rFont val="Arial"/>
        <family val="2"/>
      </rPr>
      <t>"AKTUELL"</t>
    </r>
    <r>
      <rPr>
        <sz val="9"/>
        <rFont val="Arial"/>
        <family val="2"/>
      </rPr>
      <t xml:space="preserve"> gekennzeichneten Bereichen der "aktuelle" Status erhoben. In diesen Bereichen
wird die Situation zu zwei Zeitpunkten über gleiche Fragen abgebildet ("Beginn" und "AKTUELL"). 
Zu </t>
    </r>
    <r>
      <rPr>
        <b/>
        <sz val="9"/>
        <rFont val="Arial"/>
        <family val="2"/>
      </rPr>
      <t>Beginn der Betreuung</t>
    </r>
    <r>
      <rPr>
        <sz val="9"/>
        <rFont val="Arial"/>
        <family val="2"/>
      </rPr>
      <t xml:space="preserve"> sind "Beginn" und "Aktuell" identisch. Daher können die Felder "AKTUELL" automatisch mit den Werten der korrespondierenden Feldern "Betreuungsbeginn" gefüllt werden. Im weiteren Verlauf, spätestens jedoch vor dem Export, müssen von den Mitarbeiterinnen und Mitarbeitern lediglich Veränderungen dokumentiert werden.
Am </t>
    </r>
    <r>
      <rPr>
        <b/>
        <sz val="9"/>
        <rFont val="Arial"/>
        <family val="2"/>
      </rPr>
      <t>Betreuungsende</t>
    </r>
    <r>
      <rPr>
        <sz val="9"/>
        <rFont val="Arial"/>
        <family val="2"/>
      </rPr>
      <t xml:space="preserve"> bildet die Antwort im Feld "AKTUELL" die Situation am Betreuungsende ab. Sofern im KDS 3.0 bereits entsprechende Variablen zum Betreuungsende vorgesehen sind, werden diese (auch bei laufenden Betreuungen) für den Export der AKTUELL-Werte genutzt (</t>
    </r>
    <r>
      <rPr>
        <b/>
        <sz val="9"/>
        <rFont val="Arial"/>
        <family val="2"/>
      </rPr>
      <t>siehe Spalte "Position / KDS Variable" in Kern4</t>
    </r>
    <r>
      <rPr>
        <sz val="9"/>
        <rFont val="Arial"/>
        <family val="2"/>
      </rPr>
      <t>).</t>
    </r>
  </si>
  <si>
    <t>Besonderheiten:</t>
  </si>
  <si>
    <r>
      <rPr>
        <b/>
        <sz val="9"/>
        <rFont val="Arial"/>
        <family val="2"/>
      </rPr>
      <t xml:space="preserve">nrwb_substitut: </t>
    </r>
    <r>
      <rPr>
        <sz val="9"/>
        <rFont val="Arial"/>
        <family val="2"/>
      </rPr>
      <t xml:space="preserve">
Die erweiterte Erfassung der Opiatsubstitution bezieht sich ebenfalls auf die Situation zu Betreuungsbeginn und muss (auch bei nicht beendeten Betreuungen) zusätzlich in die korrespondierenden KDS Variable überführt werden (siehe Spalte "Hinweise/Bedingungen / Einschränkungen" in Kern4).</t>
    </r>
  </si>
  <si>
    <t>Exportdateien:</t>
  </si>
  <si>
    <t>Der Export der Datei "Kern4" muss zuätzlich zu den vom KDS3.0 geforderten Exportdateien erfolgen. Das Dateiformat dieser Datei muss identisch sein mit dem Dateiformat der KDS-Exportdateien.</t>
  </si>
  <si>
    <t>Farbcodes in Kern4:</t>
  </si>
  <si>
    <t>Technische Pflichtvariablen (siehe KDS)</t>
  </si>
  <si>
    <t>Beginn-Variablen</t>
  </si>
  <si>
    <t>hellgrün</t>
  </si>
  <si>
    <t>AKTUELL-Variablen</t>
  </si>
  <si>
    <t>rote Schrift</t>
  </si>
  <si>
    <t>neue / abweichende (Unter-)Frage</t>
  </si>
  <si>
    <t>hellblau</t>
  </si>
  <si>
    <t>Export in bestehende KDS-Variable</t>
  </si>
  <si>
    <t>Position /</t>
  </si>
  <si>
    <t>Beginn / AKTUELL</t>
  </si>
  <si>
    <t>Hinweise/Bedingungen / Einschränkungen</t>
  </si>
  <si>
    <t xml:space="preserve">NRW-ItemNr </t>
  </si>
  <si>
    <t>nrwb_</t>
  </si>
  <si>
    <t>nrwa_</t>
  </si>
  <si>
    <t>KDS ENDE</t>
  </si>
  <si>
    <t xml:space="preserve"> KDS Variable</t>
  </si>
  <si>
    <t>Landesspezifische Ergänzungen für das Bundesland Nordrhein-Westfalen</t>
  </si>
  <si>
    <t>nrwa_partner</t>
  </si>
  <si>
    <t>N.2.1</t>
  </si>
  <si>
    <t/>
  </si>
  <si>
    <t>nrwa_lebensit</t>
  </si>
  <si>
    <t>N.2.2</t>
  </si>
  <si>
    <t>nrwa_lebensit1</t>
  </si>
  <si>
    <t>N.2.3.1</t>
  </si>
  <si>
    <t>nrwa_lebensit2</t>
  </si>
  <si>
    <t>N.2.3.2</t>
  </si>
  <si>
    <t>nrwa_lebensit3</t>
  </si>
  <si>
    <t>nrwa_lebensit4</t>
  </si>
  <si>
    <t>nrwa_lebensit5</t>
  </si>
  <si>
    <t>nrwb_kinder031</t>
  </si>
  <si>
    <t>Minderjährige Kinder im Haushalt (der/s Klientin/en)</t>
  </si>
  <si>
    <t>N.3.1.1</t>
  </si>
  <si>
    <t>kinder031</t>
  </si>
  <si>
    <t>nrwb_kinder032</t>
  </si>
  <si>
    <t>N.3.1.2</t>
  </si>
  <si>
    <t>kinder032</t>
  </si>
  <si>
    <t>nrwb_kinder033</t>
  </si>
  <si>
    <t>N.3.1.3</t>
  </si>
  <si>
    <t>kinder033</t>
  </si>
  <si>
    <t>nrwb_kinder034</t>
  </si>
  <si>
    <t>im Alter von 14 - 17 Jahren</t>
  </si>
  <si>
    <t>N.3.1.4</t>
  </si>
  <si>
    <t>kinder034</t>
  </si>
  <si>
    <t>nrwa_kinder01</t>
  </si>
  <si>
    <t>N.4.1  </t>
  </si>
  <si>
    <t>nrwa_kinder02</t>
  </si>
  <si>
    <t>N.4.2  </t>
  </si>
  <si>
    <t>nrwa_kinder03</t>
  </si>
  <si>
    <t>N.4.3  </t>
  </si>
  <si>
    <t>nrwa_kinder04</t>
  </si>
  <si>
    <t>N.4.4  </t>
  </si>
  <si>
    <t>nrwa_kinder05</t>
  </si>
  <si>
    <t>N.4.5  </t>
  </si>
  <si>
    <t>nrwa_kinder06</t>
  </si>
  <si>
    <t>N.4.5.1</t>
  </si>
  <si>
    <t>nrwa_kinder07</t>
  </si>
  <si>
    <t>N.4.5.2</t>
  </si>
  <si>
    <t>nrwa_kinder08</t>
  </si>
  <si>
    <t>N.4.5.3</t>
  </si>
  <si>
    <t>nrwa_kinder09</t>
  </si>
  <si>
    <t>N.4.5.4</t>
  </si>
  <si>
    <t>nrwa_kinder10</t>
  </si>
  <si>
    <t>N.4.5.5</t>
  </si>
  <si>
    <t>nrwa_kinder11</t>
  </si>
  <si>
    <t>N.4.5.6</t>
  </si>
  <si>
    <t>nrwa_schule</t>
  </si>
  <si>
    <t>N.5</t>
  </si>
  <si>
    <t>nrwa_ausbild</t>
  </si>
  <si>
    <t>N.6</t>
  </si>
  <si>
    <t>nrwa_wohnung2</t>
  </si>
  <si>
    <t>N.7</t>
  </si>
  <si>
    <t>nrwa_erwerb2</t>
  </si>
  <si>
    <t>N.8</t>
  </si>
  <si>
    <t>nrwb_lebuntv01</t>
  </si>
  <si>
    <t>Lebensunterhalt in der Woche vor Betreuungsbeginn</t>
  </si>
  <si>
    <t>Lohn, Gehalt, Einkünfte aus freiberuflicher Tätigkeit</t>
  </si>
  <si>
    <t>N.9.1</t>
  </si>
  <si>
    <t>lebuntv01</t>
  </si>
  <si>
    <t>nrwb_lebuntv02</t>
  </si>
  <si>
    <t>Ausbildungsbeihilfe, Unterhalt</t>
  </si>
  <si>
    <t>N.9.2</t>
  </si>
  <si>
    <t>lebuntv02</t>
  </si>
  <si>
    <t>nrwb_lebuntv03</t>
  </si>
  <si>
    <t>Gelegenheitsjobs, unregelmäßige Einkünfte</t>
  </si>
  <si>
    <t>N.9.3</t>
  </si>
  <si>
    <t>lebuntv03</t>
  </si>
  <si>
    <t>nrwb_lebuntv04</t>
  </si>
  <si>
    <t>Krankengeld, Übergangsgeld</t>
  </si>
  <si>
    <t>N.9.4</t>
  </si>
  <si>
    <t>lebuntv04</t>
  </si>
  <si>
    <t>nrwb_lebuntv05</t>
  </si>
  <si>
    <t>Leistungen der Pflegeversicherung</t>
  </si>
  <si>
    <t>N.9.5</t>
  </si>
  <si>
    <t>lebuntv05</t>
  </si>
  <si>
    <t>nrwb_lebuntv06</t>
  </si>
  <si>
    <t>Rente, Pension</t>
  </si>
  <si>
    <t>N.9.6</t>
  </si>
  <si>
    <t>lebuntv06</t>
  </si>
  <si>
    <t>nrwb_lebuntv07</t>
  </si>
  <si>
    <t>Arbeitslosengeld I (SGB III 117)</t>
  </si>
  <si>
    <t>N.9.7</t>
  </si>
  <si>
    <t>lebuntv07</t>
  </si>
  <si>
    <t>nrwb_lebuntv08</t>
  </si>
  <si>
    <t>Arbeitslosengeld II (SGB II 19) / Sozialgeld (SGB II 28)</t>
  </si>
  <si>
    <t>N.9.8</t>
  </si>
  <si>
    <t>lebuntv08</t>
  </si>
  <si>
    <t>nrwb_lebuntv09</t>
  </si>
  <si>
    <t>Sozialhilfe (u.a. staatliche Leistungen, z.B. AsylbLG)</t>
  </si>
  <si>
    <t>N.9.9</t>
  </si>
  <si>
    <t>lebuntv09</t>
  </si>
  <si>
    <t>nrwb_lebuntv10</t>
  </si>
  <si>
    <t>Angehörige</t>
  </si>
  <si>
    <t>N.9.10</t>
  </si>
  <si>
    <t>lebuntv10</t>
  </si>
  <si>
    <t>nrwb_lebuntv11</t>
  </si>
  <si>
    <t>Vermögen</t>
  </si>
  <si>
    <t>N.9.11</t>
  </si>
  <si>
    <t>lebuntv11</t>
  </si>
  <si>
    <t>nrwb_lebuntv12</t>
  </si>
  <si>
    <t>Lebensunterhalt n der Woche vor Betreuungsbeginn</t>
  </si>
  <si>
    <t>Sonstiges (z.B. Betteln)</t>
  </si>
  <si>
    <t>N.9.12</t>
  </si>
  <si>
    <t>lebuntv12</t>
  </si>
  <si>
    <t>nrwb_lebunterv</t>
  </si>
  <si>
    <t>Hauptlebensunterhalt</t>
  </si>
  <si>
    <t xml:space="preserve"> in der Woche vor Betreuungsbeginn</t>
  </si>
  <si>
    <t>N.10</t>
  </si>
  <si>
    <t>lebunterv</t>
  </si>
  <si>
    <t>nrwa_lebuntn01</t>
  </si>
  <si>
    <t>Lebensunterhalt</t>
  </si>
  <si>
    <t>N.11.1</t>
  </si>
  <si>
    <t>lebuntn01</t>
  </si>
  <si>
    <t>nrwa_lebuntn02</t>
  </si>
  <si>
    <t>N.11.2</t>
  </si>
  <si>
    <t>lebuntn02</t>
  </si>
  <si>
    <t>nrwa_lebuntn03</t>
  </si>
  <si>
    <t>N.11.3</t>
  </si>
  <si>
    <t>lebuntn03</t>
  </si>
  <si>
    <t>nrwa_lebuntn04</t>
  </si>
  <si>
    <t>N.11.4</t>
  </si>
  <si>
    <t>lebuntn04</t>
  </si>
  <si>
    <t>nrwa_lebuntn05</t>
  </si>
  <si>
    <t>N.11.5</t>
  </si>
  <si>
    <t>lebuntn05</t>
  </si>
  <si>
    <t>nrwa_lebuntn06</t>
  </si>
  <si>
    <t>N.11.6</t>
  </si>
  <si>
    <t>lebuntn06</t>
  </si>
  <si>
    <t>nrwa_lebuntn07</t>
  </si>
  <si>
    <t>N.11.7</t>
  </si>
  <si>
    <t>lebuntn07</t>
  </si>
  <si>
    <t>nrwa_lebuntn08</t>
  </si>
  <si>
    <t>N.11.8</t>
  </si>
  <si>
    <t>lebuntn08</t>
  </si>
  <si>
    <t>nrwa_lebuntn09</t>
  </si>
  <si>
    <t>N.11.9</t>
  </si>
  <si>
    <t>lebuntn09</t>
  </si>
  <si>
    <t>nrwa_lebuntn10</t>
  </si>
  <si>
    <t>N.11.10</t>
  </si>
  <si>
    <t>lebuntn10</t>
  </si>
  <si>
    <t>nrwa_lebuntn11</t>
  </si>
  <si>
    <t>N.11.11</t>
  </si>
  <si>
    <t>lebuntn11</t>
  </si>
  <si>
    <t>nrwa_lebuntn12</t>
  </si>
  <si>
    <t>N.11.12</t>
  </si>
  <si>
    <t>lebuntn12</t>
  </si>
  <si>
    <t>nrwa_lebuntern</t>
  </si>
  <si>
    <t>N.12</t>
  </si>
  <si>
    <t>lebuntern</t>
  </si>
  <si>
    <t>nrwa_schulden</t>
  </si>
  <si>
    <t>AKTUELL</t>
  </si>
  <si>
    <t>N.13</t>
  </si>
  <si>
    <t>bis 10.000 Euro</t>
  </si>
  <si>
    <t>bis 25.000 Euro</t>
  </si>
  <si>
    <t>nrwb_problsu01</t>
  </si>
  <si>
    <t>Behandlungs-/ betreuungsrelevante Substanz</t>
  </si>
  <si>
    <t>problsu01</t>
  </si>
  <si>
    <t>nrwb_problsu02</t>
  </si>
  <si>
    <t>problsu02</t>
  </si>
  <si>
    <t>nrwb_problsu03</t>
  </si>
  <si>
    <t>problsu03</t>
  </si>
  <si>
    <t>nrwb_problsu04</t>
  </si>
  <si>
    <t>problsu04</t>
  </si>
  <si>
    <t>nrwb_problsu05</t>
  </si>
  <si>
    <t>problsu05</t>
  </si>
  <si>
    <t>nrwb_problsu06</t>
  </si>
  <si>
    <t>problsu06</t>
  </si>
  <si>
    <t>nrwb_problsu07</t>
  </si>
  <si>
    <t>problsu07</t>
  </si>
  <si>
    <t>nrwb_problsu08</t>
  </si>
  <si>
    <t>problsu08</t>
  </si>
  <si>
    <t>nrwb_problsu09</t>
  </si>
  <si>
    <t>problsu09</t>
  </si>
  <si>
    <t>nrwb_problsu10</t>
  </si>
  <si>
    <t>problsu10</t>
  </si>
  <si>
    <t>nrwb_problsu11</t>
  </si>
  <si>
    <t>problsu11</t>
  </si>
  <si>
    <t>nrwb_problsu12</t>
  </si>
  <si>
    <t>problsu12</t>
  </si>
  <si>
    <t>nrwb_problsu13</t>
  </si>
  <si>
    <t>problsu13</t>
  </si>
  <si>
    <t>nrwb_problsu14</t>
  </si>
  <si>
    <t>problsu14</t>
  </si>
  <si>
    <t>nrwb_problsu15</t>
  </si>
  <si>
    <t>problsu15</t>
  </si>
  <si>
    <t>nrwa_ktendsu01</t>
  </si>
  <si>
    <t>Anzahl Konsumtage in den letzten 30 Tagen</t>
  </si>
  <si>
    <t>nrwa_ktendsu02</t>
  </si>
  <si>
    <t>nrwa_ktendsu03</t>
  </si>
  <si>
    <t>nrwa_ktendsu04</t>
  </si>
  <si>
    <t>nrwa_ktendsu05</t>
  </si>
  <si>
    <t>nrwa_ktendsu06</t>
  </si>
  <si>
    <t>nrwa_ktendsu07</t>
  </si>
  <si>
    <t>nrwa_ktendsu08</t>
  </si>
  <si>
    <t>nrwa_ktendsu09</t>
  </si>
  <si>
    <t>nrwa_ktendsu10</t>
  </si>
  <si>
    <t>nrwa_ktendsu11</t>
  </si>
  <si>
    <t>nrwa_ktendsu12</t>
  </si>
  <si>
    <t>nrwa_ktendsu13</t>
  </si>
  <si>
    <t>nrwa_ktendsu14</t>
  </si>
  <si>
    <t>nrwa_ktendsu15</t>
  </si>
  <si>
    <t>nrwa_dosisu01</t>
  </si>
  <si>
    <t>Veränderung von Dosis/Konsummenge in den letzten 30 Tagen gegenüber den letzten 30 Tagen vor Betreuungsbeginn?</t>
  </si>
  <si>
    <t>nrwa_dosisu02</t>
  </si>
  <si>
    <t>nrwa_dosisu03</t>
  </si>
  <si>
    <t>nrwa_dosisu04</t>
  </si>
  <si>
    <t>nrwa_dosisu05</t>
  </si>
  <si>
    <t>nrwa_dosisu06</t>
  </si>
  <si>
    <t>nrwa_dosisu07</t>
  </si>
  <si>
    <t>nrwa_dosisu08</t>
  </si>
  <si>
    <t>nrwa_dosisu09</t>
  </si>
  <si>
    <t>nrwa_dosisu10</t>
  </si>
  <si>
    <t>nrwa_dosisu11</t>
  </si>
  <si>
    <t>nrwa_dosisu12</t>
  </si>
  <si>
    <t>nrwa_dosisu13</t>
  </si>
  <si>
    <t>nrwa_dosisu14</t>
  </si>
  <si>
    <t>nrwa_dosisu15</t>
  </si>
  <si>
    <t>nrwa_konavsu01</t>
  </si>
  <si>
    <t>nrwa_konavsu02</t>
  </si>
  <si>
    <t>nrwa_konavsu03</t>
  </si>
  <si>
    <t>nrwa_konavsu04</t>
  </si>
  <si>
    <t>nrwa_konavsu05</t>
  </si>
  <si>
    <t>nrwa_konavsu06</t>
  </si>
  <si>
    <t>nrwa_konavsu07</t>
  </si>
  <si>
    <t>nrwa_konavsu08</t>
  </si>
  <si>
    <t>nrwa_konavsu09</t>
  </si>
  <si>
    <t>nrwa_konavsu10</t>
  </si>
  <si>
    <t>nrwa_konavsu11</t>
  </si>
  <si>
    <t>nrwa_konavsu12</t>
  </si>
  <si>
    <t>nrwa_konavsu13</t>
  </si>
  <si>
    <t>nrwa_konavsu14</t>
  </si>
  <si>
    <t>nrwa_konavsu15</t>
  </si>
  <si>
    <t>nrwb_problnas01</t>
  </si>
  <si>
    <t>problnas01</t>
  </si>
  <si>
    <t>nrwb_problnas02</t>
  </si>
  <si>
    <t>problnas02</t>
  </si>
  <si>
    <t>nrwb_problnas03</t>
  </si>
  <si>
    <t>problnas03</t>
  </si>
  <si>
    <t>nrwb_problnas04</t>
  </si>
  <si>
    <t>problnas04</t>
  </si>
  <si>
    <t>nrwa_ktendnas1</t>
  </si>
  <si>
    <t>nrwa_ktendnas2</t>
  </si>
  <si>
    <t>nrwa_ktendnas3</t>
  </si>
  <si>
    <t>nrwa_ktendnas4</t>
  </si>
  <si>
    <t>nrwa_dosinas1</t>
  </si>
  <si>
    <t>nrwa_dosinas2</t>
  </si>
  <si>
    <t>nrwa_dosinas3</t>
  </si>
  <si>
    <t>nrwa_dosinas4</t>
  </si>
  <si>
    <t>nrwa_konavnas1</t>
  </si>
  <si>
    <t>nrwa_konavnas2</t>
  </si>
  <si>
    <t>nrwa_konavnas3</t>
  </si>
  <si>
    <t>nrwa_konavnas4</t>
  </si>
  <si>
    <t>nrwb_problpg01</t>
  </si>
  <si>
    <t>Problembereich</t>
  </si>
  <si>
    <t>problpg01</t>
  </si>
  <si>
    <t>nrwb_problpg02</t>
  </si>
  <si>
    <t>problpg02</t>
  </si>
  <si>
    <t>nrwb_problpg03</t>
  </si>
  <si>
    <t>problpg03</t>
  </si>
  <si>
    <t>nrwb_problpg04</t>
  </si>
  <si>
    <t>problpg04</t>
  </si>
  <si>
    <t>nrwb_problpg05</t>
  </si>
  <si>
    <t>problpg05</t>
  </si>
  <si>
    <t>nrwb_problpg06</t>
  </si>
  <si>
    <t>problpg06</t>
  </si>
  <si>
    <t>nrwb_problpg07</t>
  </si>
  <si>
    <t>problpg07</t>
  </si>
  <si>
    <t>nrwb_problpg08</t>
  </si>
  <si>
    <t>problpg08</t>
  </si>
  <si>
    <t>nrwb_problpg09</t>
  </si>
  <si>
    <t>problpg09</t>
  </si>
  <si>
    <t>nrwb_problpg10</t>
  </si>
  <si>
    <t>problpg10</t>
  </si>
  <si>
    <t>nrwb_problpg11</t>
  </si>
  <si>
    <t>problpg11</t>
  </si>
  <si>
    <t>nrwb_problpg12</t>
  </si>
  <si>
    <t>problpg12</t>
  </si>
  <si>
    <t>nrwb_problpg13</t>
  </si>
  <si>
    <t>problpg13</t>
  </si>
  <si>
    <t>nrwb_problpg14</t>
  </si>
  <si>
    <t>problpg14</t>
  </si>
  <si>
    <t>nrwb_problpg15</t>
  </si>
  <si>
    <t>problpg15</t>
  </si>
  <si>
    <t>nrwa_ktendpg01</t>
  </si>
  <si>
    <t>Anzahl Spieltage in den letzten 30 Tagen</t>
  </si>
  <si>
    <t>nrwa_ktendpg02</t>
  </si>
  <si>
    <t>nrwa_ktendpg03</t>
  </si>
  <si>
    <t>nrwa_ktendpg04</t>
  </si>
  <si>
    <t>nrwa_ktendpg05</t>
  </si>
  <si>
    <t>nrwa_ktendpg06</t>
  </si>
  <si>
    <t>nrwa_ktendpg07</t>
  </si>
  <si>
    <t>nrwa_ktendpg08</t>
  </si>
  <si>
    <t>nrwa_ktendpg09</t>
  </si>
  <si>
    <t>nrwa_ktendpg10</t>
  </si>
  <si>
    <t>nrwa_ktendpg11</t>
  </si>
  <si>
    <t>nrwa_ktendpg12</t>
  </si>
  <si>
    <t>nrwa_ktendpg13</t>
  </si>
  <si>
    <t>nrwa_ktendpg14</t>
  </si>
  <si>
    <t>nrwa_ktendpg15</t>
  </si>
  <si>
    <t>nrwa_dosipg01</t>
  </si>
  <si>
    <t>Veränderung der Spieldauer in den letzten 30 Tagen gegenüber den letzten 30 Tagen vor Betreuungsbeginn?</t>
  </si>
  <si>
    <t>nrwa_dosipg02</t>
  </si>
  <si>
    <t>nrwa_dosipg03</t>
  </si>
  <si>
    <t>nrwa_dosipg04</t>
  </si>
  <si>
    <t>nrwa_dosipg05</t>
  </si>
  <si>
    <t>nrwa_dosipg06</t>
  </si>
  <si>
    <t>nrwa_dosipg07</t>
  </si>
  <si>
    <t>nrwa_dosipg08</t>
  </si>
  <si>
    <t>nrwa_dosipg09</t>
  </si>
  <si>
    <t>nrwa_dosipg10</t>
  </si>
  <si>
    <t>nrwa_dosipg11</t>
  </si>
  <si>
    <t>nrwa_dosipg12</t>
  </si>
  <si>
    <t>nrwa_dosipg13</t>
  </si>
  <si>
    <t>nrwa_dosipg14</t>
  </si>
  <si>
    <t>nrwa_dosipg15</t>
  </si>
  <si>
    <t>nrwb_problemn1</t>
  </si>
  <si>
    <t>exzessive Mediennutzung - Gamen</t>
  </si>
  <si>
    <t>problemn1</t>
  </si>
  <si>
    <t>nrwb_problemn2</t>
  </si>
  <si>
    <t>exzessive Mediennutzung - Chatten</t>
  </si>
  <si>
    <t>problemn2</t>
  </si>
  <si>
    <t>nrwb_problemn3</t>
  </si>
  <si>
    <t>exzessive Mediennutzung - Surfen</t>
  </si>
  <si>
    <t>problemn3</t>
  </si>
  <si>
    <t>nrwb_problemn4</t>
  </si>
  <si>
    <t>exzessive Mediennutzung - Sonstiges</t>
  </si>
  <si>
    <t>problemn4</t>
  </si>
  <si>
    <t>nrwa_ktendemn1</t>
  </si>
  <si>
    <t>Anzahl Nutzungstage in den letzten 30 Tagen</t>
  </si>
  <si>
    <t>nrwa_ktendemn2</t>
  </si>
  <si>
    <t>nrwa_ktendemn3</t>
  </si>
  <si>
    <t>nrwa_ktendemn4</t>
  </si>
  <si>
    <t>nrwa_dosiemn1</t>
  </si>
  <si>
    <t>Veränderung der Nutzungsdauer in den letzten 30 Tagen gegenüber den letzten 30 Tagen vor Betreuungsbeginn?</t>
  </si>
  <si>
    <t>nrwa_dosiemn2</t>
  </si>
  <si>
    <t>nrwa_dosiemn3</t>
  </si>
  <si>
    <t>nrwa_dosiemn4</t>
  </si>
  <si>
    <t>nrwa_hivinf2</t>
  </si>
  <si>
    <t>N.18</t>
  </si>
  <si>
    <t>Kein Test seit Betreuungsbeginn</t>
  </si>
  <si>
    <t>nrwa_hepatb2</t>
  </si>
  <si>
    <t>N.19</t>
  </si>
  <si>
    <t>nrwa_hepatc2</t>
  </si>
  <si>
    <t>N.20</t>
  </si>
  <si>
    <t>nrwb_substitut</t>
  </si>
  <si>
    <t>Opiatsubstitution und welches Mittel (Wirkstoff)</t>
  </si>
  <si>
    <t>zusätzlicher Export in KDS Variable "substitut"</t>
  </si>
  <si>
    <t>N.21</t>
  </si>
  <si>
    <t>keine Substitution</t>
  </si>
  <si>
    <t>nrwa_substitut</t>
  </si>
  <si>
    <t>N.22</t>
  </si>
  <si>
    <t>nrwa_probend01</t>
  </si>
  <si>
    <t>Problematik</t>
  </si>
  <si>
    <t>nrwa_probend02</t>
  </si>
  <si>
    <t>nrwa_probend03</t>
  </si>
  <si>
    <t>nrwa_probend04</t>
  </si>
  <si>
    <t>nrwa_probend05</t>
  </si>
  <si>
    <t>nrwa_probend06</t>
  </si>
  <si>
    <t>nrwa_probend07</t>
  </si>
  <si>
    <t>nrwa_probend08</t>
  </si>
  <si>
    <t>nrwa_probend09</t>
  </si>
  <si>
    <t>nrwa_probend10</t>
  </si>
  <si>
    <t>nrwa_probend11</t>
  </si>
  <si>
    <t>nrwa_probend12</t>
  </si>
  <si>
    <t>nrwa_probend13</t>
  </si>
  <si>
    <t>nrwa_probend14</t>
  </si>
  <si>
    <t>nrwa_probend15</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</si>
</sst>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family val="2"/>
    </font>
    <font>
      <sz val="8"/>
      <name val="Arial"/>
      <family val="2"/>
    </font>
    <font>
      <b/>
      <sz val="8"/>
      <name val="Arial"/>
      <family val="2"/>
    </font>
    <font>
      <sz val="8"/>
      <color indexed="10"/>
      <name val="Arial"/>
      <family val="2"/>
    </font>
    <font>
      <b/>
      <sz val="8"/>
      <color indexed="10"/>
      <name val="Arial"/>
      <family val="2"/>
    </font>
    <font>
      <b/>
      <sz val="8"/>
      <name val="Calibri"/>
      <family val="2"/>
    </font>
    <font>
      <b/>
      <sz val="10"/>
      <name val="Arial"/>
      <family val="2"/>
    </font>
    <font>
      <b/>
      <sz val="12"/>
      <name val="Arial"/>
      <family val="2"/>
    </font>
    <font>
      <b/>
      <sz val="9"/>
      <name val="Arial"/>
      <family val="2"/>
    </font>
    <font>
      <sz val="9"/>
      <name val="Arial"/>
      <family val="2"/>
    </font>
    <font>
      <sz val="10"/>
      <color indexed="10"/>
      <name val="Arial"/>
      <family val="2"/>
    </font>
    <font>
      <sz val="10"/>
      <name val="Times New Roman"/>
      <family val="1"/>
    </font>
    <font>
      <sz val="10"/>
      <name val="Courier New"/>
      <family val="3"/>
    </font>
    <font>
      <sz val="8"/>
      <color rgb="FFFF0000"/>
      <name val="Arial"/>
      <family val="2"/>
    </font>
    <font>
      <b/>
      <sz val="8"/>
      <color rgb="FFFF0000"/>
      <name val="Arial"/>
      <family val="2"/>
    </font>
    <font>
      <sz val="8"/>
      <color rgb="FF333333"/>
      <name val="Arial"/>
      <family val="2"/>
    </font>
    <font>
      <sz val="9"/>
      <color rgb="FFFF0000"/>
      <name val="Arial"/>
      <family val="2"/>
    </font>
    <font>
      <b/>
      <sz val="10"/>
      <color rgb="FFFF0000"/>
      <name val="Arial"/>
      <family val="2"/>
    </font>
    <font>
      <b/>
      <sz val="8"/>
      <color theme="2" tint="-0.499984740745262"/>
      <name val="Arial"/>
      <family val="2"/>
    </font>
    <font>
      <sz val="10"/>
      <color rgb="FFFF0000"/>
      <name val="Arial"/>
      <family val="2"/>
    </font>
    <font>
      <b/>
      <u/>
      <sz val="8"/>
      <name val="Arial"/>
      <family val="2"/>
    </font>
    <font>
      <b/>
      <sz val="10"/>
      <color theme="3" tint="-0.249977111117893"/>
      <name val="Arial"/>
      <family val="2"/>
    </font>
    <font>
      <sz val="8"/>
      <color theme="3" tint="-0.249977111117893"/>
      <name val="Arial"/>
      <family val="2"/>
    </font>
    <font>
      <sz val="8"/>
      <color theme="0"/>
      <name val="Arial"/>
      <family val="2"/>
    </font>
    <font>
      <sz val="10"/>
      <color theme="0"/>
      <name val="Arial"/>
      <family val="2"/>
    </font>
    <font>
      <sz val="8"/>
      <color theme="3" tint="-0.499984740745262"/>
      <name val="Arial"/>
      <family val="2"/>
    </font>
    <font>
      <b/>
      <sz val="8"/>
      <color theme="3" tint="-0.499984740745262"/>
      <name val="Arial"/>
      <family val="2"/>
    </font>
    <font>
      <b/>
      <sz val="8"/>
      <color rgb="FFFFFF00"/>
      <name val="Arial"/>
      <family val="2"/>
    </font>
    <font>
      <sz val="10"/>
      <color theme="1" tint="0.34998626667073579"/>
      <name val="Arial"/>
      <family val="2"/>
    </font>
    <font>
      <b/>
      <sz val="10"/>
      <color theme="1" tint="0.34998626667073579"/>
      <name val="Arial"/>
      <family val="2"/>
    </font>
    <font>
      <sz val="10"/>
      <name val="Verdana"/>
      <family val="2"/>
    </font>
  </fonts>
  <fills count="28">
    <fill>
      <patternFill patternType="none"/>
    </fill>
    <fill>
      <patternFill patternType="gray125"/>
    </fill>
    <fill>
      <patternFill patternType="solid">
        <fgColor indexed="15"/>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rgb="FFC4BC96"/>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66"/>
        <bgColor indexed="64"/>
      </patternFill>
    </fill>
    <fill>
      <patternFill patternType="solid">
        <fgColor theme="8" tint="0.599963377788628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345">
    <xf numFmtId="0" fontId="0" fillId="0" borderId="0" xfId="0"/>
    <xf numFmtId="0" fontId="2" fillId="0" borderId="0" xfId="0" applyFont="1"/>
    <xf numFmtId="0" fontId="2" fillId="0" borderId="0" xfId="0" applyFont="1" applyAlignment="1">
      <alignment horizontal="center"/>
    </xf>
    <xf numFmtId="0" fontId="3" fillId="2" borderId="1" xfId="0" applyFont="1" applyFill="1" applyBorder="1"/>
    <xf numFmtId="0" fontId="3" fillId="2" borderId="1" xfId="0" applyFont="1" applyFill="1" applyBorder="1" applyAlignment="1">
      <alignment horizontal="center"/>
    </xf>
    <xf numFmtId="0" fontId="3" fillId="2" borderId="2" xfId="0" applyFont="1" applyFill="1" applyBorder="1"/>
    <xf numFmtId="0" fontId="2" fillId="3" borderId="1" xfId="0" applyFont="1" applyFill="1" applyBorder="1"/>
    <xf numFmtId="0" fontId="2" fillId="3" borderId="1" xfId="0" applyFont="1" applyFill="1" applyBorder="1" applyAlignment="1">
      <alignment horizontal="center"/>
    </xf>
    <xf numFmtId="0" fontId="2" fillId="3" borderId="1" xfId="0" applyFont="1" applyFill="1" applyBorder="1" applyAlignment="1">
      <alignment horizontal="justify" wrapText="1"/>
    </xf>
    <xf numFmtId="0" fontId="2" fillId="3" borderId="3" xfId="0" applyFont="1" applyFill="1" applyBorder="1" applyAlignment="1">
      <alignment horizontal="center" wrapText="1"/>
    </xf>
    <xf numFmtId="0" fontId="2" fillId="0" borderId="4" xfId="0" applyFont="1" applyBorder="1" applyAlignment="1">
      <alignment horizontal="justify" wrapText="1"/>
    </xf>
    <xf numFmtId="0" fontId="2" fillId="3" borderId="5" xfId="0" applyFont="1" applyFill="1" applyBorder="1" applyAlignment="1">
      <alignment horizontal="justify" wrapText="1"/>
    </xf>
    <xf numFmtId="0" fontId="2" fillId="3" borderId="5" xfId="0" applyFont="1" applyFill="1" applyBorder="1" applyAlignment="1">
      <alignment horizontal="center" wrapText="1"/>
    </xf>
    <xf numFmtId="0" fontId="2" fillId="3" borderId="6" xfId="0" applyFont="1" applyFill="1" applyBorder="1" applyAlignment="1">
      <alignment horizontal="justify" wrapText="1"/>
    </xf>
    <xf numFmtId="0" fontId="2" fillId="3" borderId="7" xfId="0" applyFont="1" applyFill="1" applyBorder="1" applyAlignment="1">
      <alignment horizontal="center" wrapText="1"/>
    </xf>
    <xf numFmtId="0" fontId="2" fillId="0" borderId="7" xfId="0" applyFont="1" applyBorder="1" applyAlignment="1">
      <alignment horizontal="justify" wrapText="1"/>
    </xf>
    <xf numFmtId="0" fontId="2" fillId="3" borderId="7" xfId="0" applyFont="1" applyFill="1" applyBorder="1" applyAlignment="1">
      <alignment horizontal="justify" wrapText="1"/>
    </xf>
    <xf numFmtId="0" fontId="2" fillId="3" borderId="8" xfId="0" applyFont="1" applyFill="1" applyBorder="1" applyAlignment="1">
      <alignment horizontal="justify" wrapText="1"/>
    </xf>
    <xf numFmtId="0" fontId="2" fillId="3" borderId="8" xfId="0" applyFont="1" applyFill="1" applyBorder="1" applyAlignment="1">
      <alignment horizontal="center" wrapText="1"/>
    </xf>
    <xf numFmtId="0" fontId="2" fillId="3" borderId="9" xfId="0" applyFont="1" applyFill="1" applyBorder="1" applyAlignment="1">
      <alignment horizontal="justify" wrapText="1"/>
    </xf>
    <xf numFmtId="0" fontId="4" fillId="0" borderId="0" xfId="0" applyFont="1"/>
    <xf numFmtId="0" fontId="3" fillId="3" borderId="1" xfId="0" applyFont="1" applyFill="1" applyBorder="1"/>
    <xf numFmtId="0" fontId="3" fillId="3" borderId="8" xfId="0" applyFont="1" applyFill="1" applyBorder="1" applyAlignment="1">
      <alignment horizontal="justify" wrapText="1"/>
    </xf>
    <xf numFmtId="0" fontId="3" fillId="2" borderId="9" xfId="0" applyFont="1" applyFill="1" applyBorder="1"/>
    <xf numFmtId="0" fontId="3" fillId="2" borderId="9" xfId="0" applyFont="1" applyFill="1" applyBorder="1" applyAlignment="1">
      <alignment horizontal="center"/>
    </xf>
    <xf numFmtId="0" fontId="3" fillId="2" borderId="10" xfId="0" applyFont="1" applyFill="1" applyBorder="1"/>
    <xf numFmtId="0" fontId="3" fillId="3" borderId="1" xfId="0" applyFont="1" applyFill="1" applyBorder="1" applyAlignment="1">
      <alignment horizontal="center"/>
    </xf>
    <xf numFmtId="0" fontId="3" fillId="3" borderId="8" xfId="0" applyFont="1" applyFill="1" applyBorder="1" applyAlignment="1">
      <alignment horizontal="center" wrapText="1"/>
    </xf>
    <xf numFmtId="0" fontId="3" fillId="4" borderId="2" xfId="0" applyFont="1" applyFill="1" applyBorder="1" applyAlignment="1">
      <alignment horizontal="center"/>
    </xf>
    <xf numFmtId="0" fontId="0" fillId="4" borderId="11" xfId="0" applyFill="1" applyBorder="1" applyAlignment="1">
      <alignment horizontal="center"/>
    </xf>
    <xf numFmtId="0" fontId="0" fillId="4" borderId="3" xfId="0" applyFill="1" applyBorder="1" applyAlignment="1">
      <alignment horizontal="center"/>
    </xf>
    <xf numFmtId="0" fontId="15" fillId="0" borderId="0" xfId="0" applyFont="1"/>
    <xf numFmtId="0" fontId="16"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textRotation="90" wrapText="1"/>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3" fillId="3" borderId="1" xfId="0" applyFont="1" applyFill="1" applyBorder="1" applyAlignment="1">
      <alignment horizontal="justify" wrapText="1"/>
    </xf>
    <xf numFmtId="0" fontId="14" fillId="3" borderId="1" xfId="0" applyFont="1" applyFill="1" applyBorder="1"/>
    <xf numFmtId="0" fontId="14" fillId="3" borderId="1" xfId="0" applyFont="1" applyFill="1" applyBorder="1" applyAlignment="1">
      <alignment horizontal="center"/>
    </xf>
    <xf numFmtId="0" fontId="3" fillId="0" borderId="0" xfId="0" applyFont="1"/>
    <xf numFmtId="0" fontId="3" fillId="6" borderId="1" xfId="0" applyFont="1" applyFill="1" applyBorder="1" applyAlignment="1">
      <alignment horizontal="center"/>
    </xf>
    <xf numFmtId="0" fontId="1" fillId="0" borderId="0" xfId="1"/>
    <xf numFmtId="0" fontId="3" fillId="6" borderId="2" xfId="0" applyFont="1" applyFill="1" applyBorder="1" applyAlignment="1">
      <alignment horizontal="center"/>
    </xf>
    <xf numFmtId="0" fontId="2" fillId="5" borderId="2" xfId="0" applyFont="1" applyFill="1" applyBorder="1" applyAlignment="1">
      <alignment horizontal="center"/>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3" borderId="1" xfId="0" applyFont="1" applyFill="1" applyBorder="1" applyAlignment="1">
      <alignment vertical="center" wrapText="1"/>
    </xf>
    <xf numFmtId="0" fontId="2" fillId="0" borderId="0" xfId="0" applyFont="1" applyAlignment="1">
      <alignment wrapText="1"/>
    </xf>
    <xf numFmtId="0" fontId="2" fillId="5" borderId="1" xfId="0" applyFont="1" applyFill="1" applyBorder="1" applyAlignment="1">
      <alignment vertical="center" wrapText="1"/>
    </xf>
    <xf numFmtId="0" fontId="2" fillId="5" borderId="1" xfId="0" applyFont="1" applyFill="1" applyBorder="1" applyAlignment="1">
      <alignment horizontal="right"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0" fontId="2" fillId="5" borderId="1" xfId="0" applyFont="1" applyFill="1" applyBorder="1" applyAlignment="1">
      <alignment horizontal="left" vertical="center"/>
    </xf>
    <xf numFmtId="0" fontId="1" fillId="0" borderId="0" xfId="0" applyFont="1" applyAlignment="1">
      <alignment wrapText="1"/>
    </xf>
    <xf numFmtId="0" fontId="9" fillId="0" borderId="1" xfId="0" applyFont="1" applyBorder="1" applyAlignment="1">
      <alignment vertical="top" wrapText="1"/>
    </xf>
    <xf numFmtId="0" fontId="10" fillId="0" borderId="1" xfId="0" applyFont="1" applyBorder="1" applyAlignment="1">
      <alignment vertical="top" wrapText="1"/>
    </xf>
    <xf numFmtId="0" fontId="9" fillId="0" borderId="0" xfId="0" applyFont="1" applyAlignment="1">
      <alignment vertical="top" wrapText="1"/>
    </xf>
    <xf numFmtId="0" fontId="9" fillId="0" borderId="1" xfId="0" applyFont="1" applyBorder="1" applyAlignment="1">
      <alignment vertical="center" wrapText="1"/>
    </xf>
    <xf numFmtId="0" fontId="10" fillId="0" borderId="0" xfId="0" applyFont="1" applyAlignment="1">
      <alignment vertical="top" wrapText="1"/>
    </xf>
    <xf numFmtId="0" fontId="9" fillId="0" borderId="0" xfId="0" applyFont="1" applyAlignment="1">
      <alignment vertical="center" wrapText="1"/>
    </xf>
    <xf numFmtId="0" fontId="9" fillId="0" borderId="1" xfId="0" applyFont="1" applyBorder="1" applyAlignment="1">
      <alignment vertical="center"/>
    </xf>
    <xf numFmtId="0" fontId="10" fillId="0" borderId="1" xfId="0" applyFont="1" applyBorder="1" applyAlignment="1">
      <alignment vertical="center" wrapText="1"/>
    </xf>
    <xf numFmtId="0" fontId="11" fillId="0" borderId="0" xfId="0" applyFont="1" applyAlignment="1">
      <alignment vertical="center" wrapText="1"/>
    </xf>
    <xf numFmtId="0" fontId="1" fillId="0" borderId="0" xfId="0" applyFont="1" applyAlignment="1">
      <alignment vertical="center" wrapText="1"/>
    </xf>
    <xf numFmtId="0" fontId="10" fillId="0" borderId="0" xfId="0" applyFont="1" applyAlignment="1">
      <alignment vertical="center"/>
    </xf>
    <xf numFmtId="0" fontId="10" fillId="0" borderId="0" xfId="0" applyFont="1" applyAlignment="1">
      <alignment vertical="center" wrapText="1"/>
    </xf>
    <xf numFmtId="0" fontId="10" fillId="7" borderId="1" xfId="0" applyFont="1" applyFill="1" applyBorder="1" applyAlignment="1">
      <alignment vertical="center"/>
    </xf>
    <xf numFmtId="0" fontId="10" fillId="7" borderId="1" xfId="0" applyFont="1" applyFill="1" applyBorder="1" applyAlignment="1">
      <alignment vertical="center" wrapText="1"/>
    </xf>
    <xf numFmtId="0" fontId="10" fillId="5" borderId="1" xfId="0" applyFont="1" applyFill="1" applyBorder="1" applyAlignment="1">
      <alignment vertical="center"/>
    </xf>
    <xf numFmtId="0" fontId="10" fillId="5" borderId="1" xfId="0" applyFont="1" applyFill="1" applyBorder="1" applyAlignment="1">
      <alignment vertical="center" wrapText="1"/>
    </xf>
    <xf numFmtId="0" fontId="1" fillId="0" borderId="0" xfId="0" applyFont="1" applyAlignment="1">
      <alignment vertical="top" wrapText="1"/>
    </xf>
    <xf numFmtId="0" fontId="3" fillId="4" borderId="1" xfId="0" applyFont="1" applyFill="1" applyBorder="1" applyAlignment="1">
      <alignment wrapText="1"/>
    </xf>
    <xf numFmtId="0" fontId="12" fillId="0" borderId="0" xfId="0" applyFont="1"/>
    <xf numFmtId="0" fontId="1" fillId="0" borderId="0" xfId="0" applyFont="1" applyAlignment="1">
      <alignment vertical="top"/>
    </xf>
    <xf numFmtId="0" fontId="2" fillId="10" borderId="1" xfId="0" applyFont="1" applyFill="1" applyBorder="1" applyAlignment="1">
      <alignment vertical="center"/>
    </xf>
    <xf numFmtId="49" fontId="2" fillId="10" borderId="1" xfId="0" applyNumberFormat="1" applyFont="1" applyFill="1" applyBorder="1" applyAlignment="1">
      <alignment horizontal="center" vertical="center"/>
    </xf>
    <xf numFmtId="0" fontId="2" fillId="10" borderId="1" xfId="0" applyFont="1" applyFill="1" applyBorder="1" applyAlignment="1">
      <alignment horizontal="center" vertical="center"/>
    </xf>
    <xf numFmtId="0" fontId="2" fillId="10" borderId="1" xfId="0" applyFont="1" applyFill="1" applyBorder="1" applyAlignment="1">
      <alignment horizontal="left" vertical="center"/>
    </xf>
    <xf numFmtId="17" fontId="2" fillId="10" borderId="1" xfId="0" applyNumberFormat="1" applyFont="1" applyFill="1" applyBorder="1" applyAlignment="1">
      <alignment horizontal="center" vertical="center"/>
    </xf>
    <xf numFmtId="0" fontId="2" fillId="0" borderId="0" xfId="1" applyFont="1" applyAlignment="1">
      <alignment horizontal="center" textRotation="90" wrapText="1"/>
    </xf>
    <xf numFmtId="0" fontId="2" fillId="8" borderId="0" xfId="1" applyFont="1" applyFill="1"/>
    <xf numFmtId="0" fontId="2" fillId="0" borderId="0" xfId="1" applyFont="1" applyAlignment="1">
      <alignment textRotation="90" wrapText="1"/>
    </xf>
    <xf numFmtId="0" fontId="3" fillId="0" borderId="0" xfId="1" applyFont="1"/>
    <xf numFmtId="0" fontId="2" fillId="0" borderId="0" xfId="1" applyFont="1"/>
    <xf numFmtId="0" fontId="2" fillId="5" borderId="1" xfId="1" applyFont="1" applyFill="1" applyBorder="1" applyAlignment="1">
      <alignment horizontal="center"/>
    </xf>
    <xf numFmtId="0" fontId="3" fillId="11" borderId="2" xfId="0" applyFont="1" applyFill="1" applyBorder="1" applyAlignment="1">
      <alignment horizontal="center" vertical="center" wrapText="1"/>
    </xf>
    <xf numFmtId="0" fontId="10" fillId="12" borderId="1" xfId="0" applyFont="1" applyFill="1" applyBorder="1" applyAlignment="1">
      <alignment vertical="center"/>
    </xf>
    <xf numFmtId="0" fontId="2" fillId="5" borderId="1" xfId="0" applyFont="1" applyFill="1" applyBorder="1" applyAlignment="1">
      <alignment horizontal="left" vertical="center" wrapText="1"/>
    </xf>
    <xf numFmtId="0" fontId="2" fillId="10" borderId="2" xfId="0" applyFont="1" applyFill="1" applyBorder="1" applyAlignment="1">
      <alignment vertical="center" wrapText="1"/>
    </xf>
    <xf numFmtId="0" fontId="2" fillId="10" borderId="1" xfId="0" applyFont="1" applyFill="1" applyBorder="1" applyAlignment="1">
      <alignment vertical="center" wrapText="1"/>
    </xf>
    <xf numFmtId="0" fontId="2" fillId="10" borderId="1" xfId="0" applyFont="1" applyFill="1" applyBorder="1" applyAlignment="1">
      <alignment horizontal="center"/>
    </xf>
    <xf numFmtId="0" fontId="5"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Alignment="1">
      <alignment horizontal="center" vertical="center" wrapText="1"/>
    </xf>
    <xf numFmtId="0" fontId="2" fillId="13" borderId="1" xfId="0" applyFont="1" applyFill="1" applyBorder="1" applyAlignment="1">
      <alignment vertical="center" wrapText="1"/>
    </xf>
    <xf numFmtId="0" fontId="10" fillId="13" borderId="1" xfId="0" applyFont="1" applyFill="1" applyBorder="1" applyAlignment="1">
      <alignment vertical="center"/>
    </xf>
    <xf numFmtId="0" fontId="10" fillId="13" borderId="1" xfId="0" applyFont="1" applyFill="1" applyBorder="1" applyAlignment="1">
      <alignment vertical="center" wrapText="1"/>
    </xf>
    <xf numFmtId="0" fontId="2" fillId="13" borderId="1" xfId="0" applyFont="1" applyFill="1" applyBorder="1" applyAlignment="1">
      <alignment vertical="center"/>
    </xf>
    <xf numFmtId="0" fontId="2" fillId="13" borderId="1" xfId="0" applyFont="1" applyFill="1" applyBorder="1" applyAlignment="1">
      <alignment horizontal="left" vertical="center"/>
    </xf>
    <xf numFmtId="0" fontId="2" fillId="13" borderId="2" xfId="0" applyFont="1" applyFill="1" applyBorder="1" applyAlignment="1">
      <alignment vertical="center" wrapText="1"/>
    </xf>
    <xf numFmtId="49" fontId="2" fillId="13" borderId="1" xfId="0" applyNumberFormat="1" applyFont="1" applyFill="1" applyBorder="1" applyAlignment="1">
      <alignment horizontal="center" vertical="center"/>
    </xf>
    <xf numFmtId="0" fontId="2" fillId="13"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5" fillId="13" borderId="1" xfId="0" applyFont="1" applyFill="1" applyBorder="1" applyAlignment="1">
      <alignment horizontal="center" vertical="center"/>
    </xf>
    <xf numFmtId="0" fontId="3" fillId="14" borderId="1" xfId="0" applyFont="1" applyFill="1" applyBorder="1" applyAlignment="1">
      <alignment horizontal="center" vertical="center" wrapText="1"/>
    </xf>
    <xf numFmtId="0" fontId="2" fillId="3" borderId="2" xfId="0" applyFont="1" applyFill="1" applyBorder="1" applyAlignment="1">
      <alignment vertical="center" wrapText="1"/>
    </xf>
    <xf numFmtId="0" fontId="3" fillId="15" borderId="12" xfId="0" applyFont="1" applyFill="1" applyBorder="1" applyAlignment="1">
      <alignment horizontal="center" vertical="center" wrapText="1"/>
    </xf>
    <xf numFmtId="0" fontId="0" fillId="15" borderId="9" xfId="0" applyFill="1" applyBorder="1" applyAlignment="1">
      <alignment wrapText="1"/>
    </xf>
    <xf numFmtId="0" fontId="3" fillId="6" borderId="1" xfId="0" applyFont="1" applyFill="1" applyBorder="1" applyAlignment="1">
      <alignment horizontal="center" vertical="center"/>
    </xf>
    <xf numFmtId="0" fontId="2" fillId="5" borderId="1" xfId="1" applyFont="1" applyFill="1" applyBorder="1"/>
    <xf numFmtId="0" fontId="7" fillId="4" borderId="0" xfId="1" applyFont="1" applyFill="1"/>
    <xf numFmtId="0" fontId="13" fillId="0" borderId="0" xfId="1" applyFont="1"/>
    <xf numFmtId="0" fontId="2" fillId="16" borderId="1" xfId="0" applyFont="1" applyFill="1" applyBorder="1" applyAlignment="1">
      <alignment horizontal="center" vertical="center"/>
    </xf>
    <xf numFmtId="0" fontId="3" fillId="6" borderId="1" xfId="0" applyFont="1" applyFill="1" applyBorder="1" applyAlignment="1">
      <alignment horizontal="left"/>
    </xf>
    <xf numFmtId="0" fontId="2" fillId="16" borderId="1" xfId="0" applyFont="1" applyFill="1" applyBorder="1" applyAlignment="1">
      <alignment horizontal="left" vertical="center"/>
    </xf>
    <xf numFmtId="0" fontId="3" fillId="14" borderId="1" xfId="0" applyFont="1" applyFill="1" applyBorder="1" applyAlignment="1">
      <alignment horizontal="left" vertical="center" wrapText="1"/>
    </xf>
    <xf numFmtId="0" fontId="3" fillId="6" borderId="1" xfId="1" applyFont="1" applyFill="1" applyBorder="1" applyAlignment="1">
      <alignment horizontal="center"/>
    </xf>
    <xf numFmtId="0" fontId="2" fillId="10" borderId="1" xfId="1" applyFont="1" applyFill="1" applyBorder="1"/>
    <xf numFmtId="49" fontId="2" fillId="1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 xfId="1" applyFont="1" applyFill="1" applyBorder="1" applyAlignment="1">
      <alignment horizontal="center"/>
    </xf>
    <xf numFmtId="0" fontId="2" fillId="0" borderId="0" xfId="0" applyFont="1" applyAlignment="1">
      <alignment horizontal="left" vertical="center" wrapText="1"/>
    </xf>
    <xf numFmtId="49" fontId="2" fillId="10"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10" borderId="1" xfId="1" applyFont="1" applyFill="1" applyBorder="1" applyAlignment="1">
      <alignment wrapText="1"/>
    </xf>
    <xf numFmtId="49" fontId="2" fillId="0" borderId="0" xfId="0" applyNumberFormat="1" applyFont="1" applyAlignment="1">
      <alignment vertical="center"/>
    </xf>
    <xf numFmtId="0" fontId="2" fillId="3" borderId="2" xfId="0" applyFont="1" applyFill="1" applyBorder="1" applyAlignment="1">
      <alignment horizontal="center" vertical="center" wrapText="1"/>
    </xf>
    <xf numFmtId="0" fontId="2" fillId="0" borderId="0" xfId="0" applyFont="1" applyAlignment="1">
      <alignment horizontal="center" wrapText="1"/>
    </xf>
    <xf numFmtId="0" fontId="10" fillId="17" borderId="1" xfId="0" applyFont="1" applyFill="1" applyBorder="1" applyAlignment="1">
      <alignment vertical="center"/>
    </xf>
    <xf numFmtId="0" fontId="2" fillId="12" borderId="1" xfId="0" applyFont="1" applyFill="1" applyBorder="1" applyAlignment="1">
      <alignment vertical="center"/>
    </xf>
    <xf numFmtId="0" fontId="2" fillId="10" borderId="1" xfId="1" applyFont="1" applyFill="1" applyBorder="1" applyAlignment="1">
      <alignment vertical="center"/>
    </xf>
    <xf numFmtId="0" fontId="2" fillId="10" borderId="1" xfId="1" applyFont="1" applyFill="1" applyBorder="1" applyAlignment="1">
      <alignment horizontal="center" vertical="center"/>
    </xf>
    <xf numFmtId="0" fontId="2" fillId="10" borderId="1" xfId="1" applyFont="1" applyFill="1" applyBorder="1" applyAlignment="1">
      <alignment vertical="center" wrapText="1"/>
    </xf>
    <xf numFmtId="0" fontId="2" fillId="10" borderId="1" xfId="1" applyFont="1" applyFill="1" applyBorder="1" applyAlignment="1">
      <alignment horizontal="left" vertical="center" wrapText="1"/>
    </xf>
    <xf numFmtId="49" fontId="2" fillId="10" borderId="1" xfId="1" applyNumberFormat="1" applyFont="1" applyFill="1" applyBorder="1" applyAlignment="1">
      <alignment horizontal="center" vertical="center"/>
    </xf>
    <xf numFmtId="0" fontId="2" fillId="5" borderId="1" xfId="1" applyFont="1" applyFill="1" applyBorder="1" applyAlignment="1">
      <alignment vertical="center"/>
    </xf>
    <xf numFmtId="0" fontId="2" fillId="5" borderId="1" xfId="1" applyFont="1" applyFill="1" applyBorder="1" applyAlignment="1">
      <alignment horizontal="center" vertical="center"/>
    </xf>
    <xf numFmtId="0" fontId="2" fillId="5" borderId="1" xfId="1" applyFont="1" applyFill="1" applyBorder="1" applyAlignment="1">
      <alignment vertical="center" wrapText="1"/>
    </xf>
    <xf numFmtId="0" fontId="2" fillId="5" borderId="1" xfId="1" applyFont="1" applyFill="1" applyBorder="1" applyAlignment="1">
      <alignment horizontal="left" vertical="center" wrapText="1"/>
    </xf>
    <xf numFmtId="49" fontId="2" fillId="5" borderId="1" xfId="1" applyNumberFormat="1" applyFont="1" applyFill="1" applyBorder="1" applyAlignment="1">
      <alignment horizontal="center"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vertical="center" wrapText="1"/>
    </xf>
    <xf numFmtId="0" fontId="2" fillId="0" borderId="0" xfId="1" applyFont="1" applyAlignment="1">
      <alignment horizontal="left" vertical="center" wrapText="1"/>
    </xf>
    <xf numFmtId="0" fontId="3" fillId="0" borderId="0" xfId="1" applyFont="1" applyAlignment="1">
      <alignment horizontal="center" vertical="center"/>
    </xf>
    <xf numFmtId="0" fontId="2" fillId="12" borderId="1" xfId="0" applyFont="1" applyFill="1" applyBorder="1" applyAlignment="1">
      <alignment horizontal="center" vertical="center"/>
    </xf>
    <xf numFmtId="0" fontId="2" fillId="12" borderId="1" xfId="0" applyFont="1" applyFill="1" applyBorder="1" applyAlignment="1">
      <alignment vertical="center" wrapText="1"/>
    </xf>
    <xf numFmtId="0" fontId="2" fillId="10" borderId="1" xfId="0" applyFont="1" applyFill="1" applyBorder="1" applyAlignment="1">
      <alignment horizontal="left" vertical="center" wrapText="1"/>
    </xf>
    <xf numFmtId="0" fontId="2" fillId="0" borderId="0" xfId="0" applyFont="1" applyAlignment="1">
      <alignment horizontal="left" wrapText="1"/>
    </xf>
    <xf numFmtId="49" fontId="2" fillId="12" borderId="1" xfId="0" applyNumberFormat="1" applyFont="1" applyFill="1" applyBorder="1" applyAlignment="1">
      <alignment horizontal="center" vertical="center"/>
    </xf>
    <xf numFmtId="0" fontId="2" fillId="18" borderId="1" xfId="0" applyFont="1" applyFill="1" applyBorder="1"/>
    <xf numFmtId="0" fontId="2" fillId="18" borderId="1" xfId="0" applyFont="1" applyFill="1" applyBorder="1" applyAlignment="1">
      <alignment horizontal="center"/>
    </xf>
    <xf numFmtId="0" fontId="17" fillId="17" borderId="1" xfId="0" applyFont="1" applyFill="1" applyBorder="1" applyAlignment="1">
      <alignment horizontal="left"/>
    </xf>
    <xf numFmtId="0" fontId="17" fillId="12" borderId="1" xfId="0" applyFont="1" applyFill="1" applyBorder="1" applyAlignment="1">
      <alignment horizontal="left"/>
    </xf>
    <xf numFmtId="0" fontId="3" fillId="5" borderId="1" xfId="0" applyFont="1" applyFill="1" applyBorder="1" applyAlignment="1">
      <alignment vertical="center" wrapText="1"/>
    </xf>
    <xf numFmtId="0" fontId="2" fillId="19" borderId="1" xfId="0" applyFont="1" applyFill="1" applyBorder="1" applyAlignment="1">
      <alignment vertical="center"/>
    </xf>
    <xf numFmtId="0" fontId="2" fillId="19" borderId="1" xfId="0" applyFont="1" applyFill="1" applyBorder="1" applyAlignment="1">
      <alignment horizontal="center" vertical="center"/>
    </xf>
    <xf numFmtId="0" fontId="2" fillId="19" borderId="1" xfId="0" applyFont="1" applyFill="1" applyBorder="1" applyAlignment="1">
      <alignment vertical="center" wrapText="1"/>
    </xf>
    <xf numFmtId="17" fontId="2" fillId="19" borderId="1" xfId="0" applyNumberFormat="1" applyFont="1" applyFill="1" applyBorder="1" applyAlignment="1">
      <alignment horizontal="center" vertical="center"/>
    </xf>
    <xf numFmtId="0" fontId="2" fillId="19" borderId="1" xfId="0" applyFont="1" applyFill="1" applyBorder="1" applyAlignment="1">
      <alignment horizontal="center" vertical="center" wrapText="1"/>
    </xf>
    <xf numFmtId="0" fontId="4" fillId="19" borderId="1" xfId="0" applyFont="1" applyFill="1" applyBorder="1" applyAlignment="1">
      <alignment horizontal="left" vertical="center" wrapText="1"/>
    </xf>
    <xf numFmtId="49" fontId="2" fillId="19" borderId="1" xfId="0" applyNumberFormat="1" applyFont="1" applyFill="1" applyBorder="1" applyAlignment="1">
      <alignment horizontal="center" vertical="center"/>
    </xf>
    <xf numFmtId="0" fontId="2" fillId="19" borderId="1" xfId="0" applyFont="1" applyFill="1" applyBorder="1" applyAlignment="1">
      <alignment horizontal="left" vertical="center" wrapText="1"/>
    </xf>
    <xf numFmtId="0" fontId="17" fillId="19" borderId="1" xfId="0" applyFont="1" applyFill="1" applyBorder="1" applyAlignment="1">
      <alignment vertical="center"/>
    </xf>
    <xf numFmtId="0" fontId="14" fillId="12" borderId="1" xfId="0" applyFont="1" applyFill="1" applyBorder="1" applyAlignment="1">
      <alignment vertical="center"/>
    </xf>
    <xf numFmtId="0" fontId="14" fillId="12" borderId="1" xfId="0" applyFont="1" applyFill="1" applyBorder="1" applyAlignment="1">
      <alignment vertical="center" wrapText="1"/>
    </xf>
    <xf numFmtId="0" fontId="2" fillId="18" borderId="1" xfId="0" applyFont="1" applyFill="1" applyBorder="1" applyAlignment="1">
      <alignment wrapText="1"/>
    </xf>
    <xf numFmtId="0" fontId="2" fillId="18" borderId="1" xfId="0" applyFont="1" applyFill="1" applyBorder="1" applyAlignment="1">
      <alignment horizontal="center" vertical="center"/>
    </xf>
    <xf numFmtId="0" fontId="3" fillId="21" borderId="1" xfId="0" applyFont="1" applyFill="1" applyBorder="1" applyAlignment="1">
      <alignment horizontal="center" vertical="center" wrapText="1"/>
    </xf>
    <xf numFmtId="49" fontId="2" fillId="21" borderId="1" xfId="1" applyNumberFormat="1" applyFont="1" applyFill="1" applyBorder="1" applyAlignment="1">
      <alignment horizontal="center" vertical="center"/>
    </xf>
    <xf numFmtId="49" fontId="2" fillId="21" borderId="1" xfId="1" applyNumberFormat="1" applyFont="1" applyFill="1" applyBorder="1" applyAlignment="1">
      <alignment horizontal="center"/>
    </xf>
    <xf numFmtId="49" fontId="2" fillId="21" borderId="1" xfId="0" applyNumberFormat="1" applyFont="1" applyFill="1" applyBorder="1" applyAlignment="1">
      <alignment horizontal="center" vertical="center" wrapText="1"/>
    </xf>
    <xf numFmtId="49" fontId="2" fillId="21" borderId="1" xfId="0" applyNumberFormat="1" applyFont="1" applyFill="1" applyBorder="1" applyAlignment="1">
      <alignment horizontal="center" vertical="center"/>
    </xf>
    <xf numFmtId="0" fontId="2" fillId="21" borderId="1" xfId="0" applyFont="1" applyFill="1" applyBorder="1" applyAlignment="1">
      <alignment horizontal="center" vertical="center" wrapText="1"/>
    </xf>
    <xf numFmtId="49" fontId="3" fillId="21" borderId="1" xfId="0" applyNumberFormat="1" applyFont="1" applyFill="1" applyBorder="1" applyAlignment="1">
      <alignment horizontal="center" vertical="center" wrapText="1"/>
    </xf>
    <xf numFmtId="49" fontId="2" fillId="0" borderId="0" xfId="1" applyNumberFormat="1" applyFont="1" applyAlignment="1">
      <alignment horizontal="center" vertical="center"/>
    </xf>
    <xf numFmtId="0" fontId="2" fillId="5" borderId="1" xfId="0" applyFont="1" applyFill="1" applyBorder="1" applyAlignment="1">
      <alignment horizontal="center"/>
    </xf>
    <xf numFmtId="0" fontId="7" fillId="0" borderId="2" xfId="0" applyFont="1" applyBorder="1" applyAlignment="1">
      <alignment horizontal="center" vertical="center" wrapText="1"/>
    </xf>
    <xf numFmtId="49" fontId="19" fillId="0" borderId="0" xfId="1" applyNumberFormat="1" applyFont="1" applyAlignment="1">
      <alignment horizontal="center" vertical="center"/>
    </xf>
    <xf numFmtId="0" fontId="19" fillId="0" borderId="0" xfId="1" applyFont="1"/>
    <xf numFmtId="0" fontId="10" fillId="0" borderId="1" xfId="0" applyFont="1" applyBorder="1" applyAlignment="1">
      <alignment wrapText="1"/>
    </xf>
    <xf numFmtId="0" fontId="3" fillId="10" borderId="1" xfId="1" applyFont="1" applyFill="1" applyBorder="1" applyAlignment="1">
      <alignment wrapText="1"/>
    </xf>
    <xf numFmtId="0" fontId="3" fillId="16" borderId="1" xfId="0" applyFont="1" applyFill="1" applyBorder="1" applyAlignment="1">
      <alignment horizontal="left" vertical="center"/>
    </xf>
    <xf numFmtId="0" fontId="21" fillId="0" borderId="0" xfId="0" applyFont="1"/>
    <xf numFmtId="0" fontId="3" fillId="18" borderId="1" xfId="0" applyFont="1" applyFill="1" applyBorder="1"/>
    <xf numFmtId="0" fontId="3" fillId="18" borderId="1" xfId="0" applyFont="1" applyFill="1" applyBorder="1" applyAlignment="1">
      <alignment wrapText="1"/>
    </xf>
    <xf numFmtId="49" fontId="2" fillId="13" borderId="1" xfId="0" applyNumberFormat="1" applyFont="1" applyFill="1" applyBorder="1" applyAlignment="1">
      <alignment horizontal="center" vertical="center" wrapText="1"/>
    </xf>
    <xf numFmtId="49" fontId="3" fillId="0" borderId="1" xfId="1" applyNumberFormat="1" applyFont="1" applyBorder="1" applyAlignment="1">
      <alignment horizontal="center"/>
    </xf>
    <xf numFmtId="0" fontId="3" fillId="13" borderId="1" xfId="0" applyFont="1" applyFill="1" applyBorder="1" applyAlignment="1">
      <alignment horizontal="center" vertical="center"/>
    </xf>
    <xf numFmtId="0" fontId="2" fillId="22" borderId="1" xfId="0" applyFont="1" applyFill="1" applyBorder="1" applyAlignment="1">
      <alignment horizontal="left" vertical="center" wrapText="1"/>
    </xf>
    <xf numFmtId="0" fontId="23" fillId="22" borderId="1" xfId="0" applyFont="1" applyFill="1" applyBorder="1" applyAlignment="1">
      <alignment horizontal="left" vertical="center" wrapText="1"/>
    </xf>
    <xf numFmtId="0" fontId="23" fillId="22" borderId="1" xfId="0" applyFont="1" applyFill="1" applyBorder="1" applyAlignment="1">
      <alignment horizontal="left" vertical="center"/>
    </xf>
    <xf numFmtId="0" fontId="2" fillId="22" borderId="1" xfId="0" applyFont="1" applyFill="1" applyBorder="1" applyAlignment="1">
      <alignment vertical="center" wrapText="1"/>
    </xf>
    <xf numFmtId="0" fontId="15" fillId="22" borderId="1" xfId="0" applyFont="1" applyFill="1" applyBorder="1" applyAlignment="1">
      <alignment horizontal="left" vertical="center" wrapText="1"/>
    </xf>
    <xf numFmtId="49" fontId="2" fillId="22" borderId="1" xfId="0" applyNumberFormat="1" applyFont="1" applyFill="1" applyBorder="1" applyAlignment="1">
      <alignment horizontal="center" vertical="center" wrapText="1"/>
    </xf>
    <xf numFmtId="49" fontId="2" fillId="22" borderId="1" xfId="0" applyNumberFormat="1" applyFont="1" applyFill="1" applyBorder="1" applyAlignment="1">
      <alignment horizontal="center" vertical="center"/>
    </xf>
    <xf numFmtId="0" fontId="23" fillId="21" borderId="1" xfId="0" applyFont="1" applyFill="1" applyBorder="1" applyAlignment="1">
      <alignment horizontal="left" vertical="center" wrapText="1"/>
    </xf>
    <xf numFmtId="0" fontId="2" fillId="21" borderId="1" xfId="0" applyFont="1" applyFill="1" applyBorder="1" applyAlignment="1">
      <alignment horizontal="left" vertical="center" wrapText="1"/>
    </xf>
    <xf numFmtId="0" fontId="2" fillId="21" borderId="1" xfId="0" applyFont="1" applyFill="1" applyBorder="1" applyAlignment="1">
      <alignment horizontal="left" vertical="center"/>
    </xf>
    <xf numFmtId="0" fontId="14" fillId="22" borderId="1" xfId="0" applyFont="1" applyFill="1" applyBorder="1" applyAlignment="1">
      <alignment horizontal="left" vertical="center" wrapText="1"/>
    </xf>
    <xf numFmtId="0" fontId="2" fillId="0" borderId="1" xfId="0" applyFont="1" applyBorder="1" applyAlignment="1">
      <alignment horizontal="left" vertical="center" wrapText="1"/>
    </xf>
    <xf numFmtId="0" fontId="8" fillId="24" borderId="13" xfId="0" applyFont="1" applyFill="1" applyBorder="1" applyAlignment="1">
      <alignment horizontal="center" wrapText="1"/>
    </xf>
    <xf numFmtId="0" fontId="8" fillId="24" borderId="14" xfId="0" applyFont="1" applyFill="1" applyBorder="1" applyAlignment="1">
      <alignment horizontal="center" wrapText="1"/>
    </xf>
    <xf numFmtId="0" fontId="8" fillId="24" borderId="15" xfId="0" applyFont="1" applyFill="1" applyBorder="1" applyAlignment="1">
      <alignment horizontal="center" wrapText="1"/>
    </xf>
    <xf numFmtId="0" fontId="3" fillId="4" borderId="0" xfId="0" applyFont="1" applyFill="1" applyAlignment="1">
      <alignment wrapText="1"/>
    </xf>
    <xf numFmtId="0" fontId="10" fillId="22" borderId="1" xfId="0" applyFont="1" applyFill="1" applyBorder="1" applyAlignment="1">
      <alignment vertical="center"/>
    </xf>
    <xf numFmtId="0" fontId="10" fillId="22" borderId="1" xfId="0" applyFont="1" applyFill="1" applyBorder="1" applyAlignment="1">
      <alignment vertical="center" wrapText="1"/>
    </xf>
    <xf numFmtId="0" fontId="7" fillId="21" borderId="2" xfId="0" applyFont="1" applyFill="1" applyBorder="1" applyAlignment="1">
      <alignment horizontal="center" vertical="center" wrapText="1"/>
    </xf>
    <xf numFmtId="0" fontId="2" fillId="20" borderId="1" xfId="0" applyFont="1" applyFill="1" applyBorder="1" applyAlignment="1">
      <alignment vertical="center"/>
    </xf>
    <xf numFmtId="0" fontId="2" fillId="20" borderId="1" xfId="0" applyFont="1" applyFill="1" applyBorder="1" applyAlignment="1">
      <alignment horizontal="center" vertical="center"/>
    </xf>
    <xf numFmtId="0" fontId="2" fillId="20" borderId="1" xfId="0" applyFont="1" applyFill="1" applyBorder="1" applyAlignment="1">
      <alignment vertical="center" wrapText="1"/>
    </xf>
    <xf numFmtId="49" fontId="2" fillId="20" borderId="1" xfId="0" applyNumberFormat="1" applyFont="1" applyFill="1" applyBorder="1" applyAlignment="1">
      <alignment horizontal="center" vertical="center"/>
    </xf>
    <xf numFmtId="0" fontId="26" fillId="22" borderId="1" xfId="0" applyFont="1" applyFill="1" applyBorder="1" applyAlignment="1">
      <alignment horizontal="left" vertical="center" wrapText="1"/>
    </xf>
    <xf numFmtId="0" fontId="27" fillId="22" borderId="1" xfId="0" applyFont="1" applyFill="1" applyBorder="1" applyAlignment="1">
      <alignment horizontal="left" vertical="center" wrapText="1"/>
    </xf>
    <xf numFmtId="0" fontId="14" fillId="22" borderId="1" xfId="0" applyFont="1" applyFill="1" applyBorder="1" applyAlignment="1">
      <alignment vertical="center" wrapText="1"/>
    </xf>
    <xf numFmtId="0" fontId="22" fillId="0" borderId="2" xfId="0" applyFont="1" applyBorder="1" applyAlignment="1">
      <alignment horizontal="center" vertical="center" wrapText="1"/>
    </xf>
    <xf numFmtId="0" fontId="1" fillId="0" borderId="14" xfId="0" applyFont="1" applyBorder="1" applyAlignment="1">
      <alignment wrapText="1"/>
    </xf>
    <xf numFmtId="0" fontId="1" fillId="0" borderId="14" xfId="0" applyFont="1" applyBorder="1" applyAlignment="1">
      <alignment vertical="top"/>
    </xf>
    <xf numFmtId="0" fontId="1" fillId="0" borderId="0" xfId="1" applyFont="1" applyAlignment="1">
      <alignment wrapText="1"/>
    </xf>
    <xf numFmtId="0" fontId="9" fillId="0" borderId="1" xfId="1" applyFont="1" applyBorder="1" applyAlignment="1">
      <alignment vertical="top" wrapText="1"/>
    </xf>
    <xf numFmtId="0" fontId="10" fillId="0" borderId="1" xfId="1" applyFont="1" applyFill="1" applyBorder="1" applyAlignment="1">
      <alignment vertical="top" wrapText="1"/>
    </xf>
    <xf numFmtId="0" fontId="9" fillId="0" borderId="0" xfId="1" applyFont="1" applyAlignment="1">
      <alignment vertical="top" wrapText="1"/>
    </xf>
    <xf numFmtId="0" fontId="10" fillId="0" borderId="1" xfId="1" applyFont="1" applyBorder="1" applyAlignment="1">
      <alignment vertical="center" wrapText="1"/>
    </xf>
    <xf numFmtId="0" fontId="10" fillId="0" borderId="1" xfId="1" applyFont="1" applyBorder="1" applyAlignment="1">
      <alignment vertical="top" wrapText="1"/>
    </xf>
    <xf numFmtId="0" fontId="9" fillId="0" borderId="0" xfId="1" applyFont="1" applyAlignment="1">
      <alignment vertical="center" wrapText="1"/>
    </xf>
    <xf numFmtId="0" fontId="9" fillId="0" borderId="1" xfId="1" applyFont="1" applyBorder="1" applyAlignment="1">
      <alignment horizontal="right" vertical="top" wrapText="1"/>
    </xf>
    <xf numFmtId="0" fontId="11" fillId="0" borderId="0" xfId="1" applyFont="1" applyAlignment="1">
      <alignment vertical="center" wrapText="1"/>
    </xf>
    <xf numFmtId="0" fontId="17" fillId="0" borderId="0" xfId="1" applyFont="1" applyAlignment="1">
      <alignment vertical="top" wrapText="1"/>
    </xf>
    <xf numFmtId="0" fontId="9" fillId="0" borderId="13" xfId="1" applyFont="1" applyBorder="1" applyAlignment="1">
      <alignment vertical="center"/>
    </xf>
    <xf numFmtId="0" fontId="10" fillId="0" borderId="15" xfId="1" applyFont="1" applyBorder="1" applyAlignment="1">
      <alignment vertical="center" wrapText="1"/>
    </xf>
    <xf numFmtId="0" fontId="1" fillId="0" borderId="0" xfId="1" applyFont="1" applyAlignment="1">
      <alignment vertical="center" wrapText="1"/>
    </xf>
    <xf numFmtId="0" fontId="9" fillId="0" borderId="2" xfId="1" applyFont="1" applyBorder="1" applyAlignment="1">
      <alignment vertical="center" wrapText="1"/>
    </xf>
    <xf numFmtId="0" fontId="10" fillId="7" borderId="1" xfId="1" applyFont="1" applyFill="1" applyBorder="1" applyAlignment="1">
      <alignment vertical="center"/>
    </xf>
    <xf numFmtId="0" fontId="10" fillId="7" borderId="1" xfId="1" applyFont="1" applyFill="1" applyBorder="1" applyAlignment="1">
      <alignment vertical="center" wrapText="1"/>
    </xf>
    <xf numFmtId="0" fontId="10" fillId="25" borderId="1" xfId="1" applyFont="1" applyFill="1" applyBorder="1" applyAlignment="1">
      <alignment vertical="center"/>
    </xf>
    <xf numFmtId="0" fontId="10" fillId="25" borderId="1" xfId="1" applyFont="1" applyFill="1" applyBorder="1" applyAlignment="1">
      <alignment vertical="center" wrapText="1"/>
    </xf>
    <xf numFmtId="0" fontId="10" fillId="26" borderId="1" xfId="1" applyFont="1" applyFill="1" applyBorder="1" applyAlignment="1">
      <alignment vertical="center"/>
    </xf>
    <xf numFmtId="0" fontId="10" fillId="26" borderId="1" xfId="1" applyFont="1" applyFill="1" applyBorder="1" applyAlignment="1">
      <alignment vertical="center" wrapText="1"/>
    </xf>
    <xf numFmtId="0" fontId="1" fillId="0" borderId="0" xfId="1" applyFont="1" applyAlignment="1">
      <alignment vertical="top" wrapText="1"/>
    </xf>
    <xf numFmtId="0" fontId="20" fillId="0" borderId="1" xfId="1" applyFont="1" applyBorder="1" applyAlignment="1">
      <alignment vertical="top" wrapText="1"/>
    </xf>
    <xf numFmtId="0" fontId="1" fillId="27" borderId="1" xfId="1" applyFont="1" applyFill="1" applyBorder="1" applyAlignment="1">
      <alignment vertical="top"/>
    </xf>
    <xf numFmtId="0" fontId="31" fillId="0" borderId="0" xfId="1" applyFont="1"/>
    <xf numFmtId="0" fontId="1" fillId="0" borderId="0" xfId="1" applyFont="1" applyAlignment="1">
      <alignment vertical="top"/>
    </xf>
    <xf numFmtId="0" fontId="3" fillId="14" borderId="12" xfId="1" applyFont="1" applyFill="1" applyBorder="1" applyAlignment="1">
      <alignment horizontal="center" vertical="center" wrapText="1"/>
    </xf>
    <xf numFmtId="0" fontId="2" fillId="0" borderId="0" xfId="1" applyFont="1" applyFill="1" applyBorder="1" applyAlignment="1">
      <alignment vertical="center" textRotation="90" wrapText="1"/>
    </xf>
    <xf numFmtId="0" fontId="3" fillId="14" borderId="0" xfId="1" applyFont="1" applyFill="1" applyBorder="1" applyAlignment="1">
      <alignment horizontal="center" vertical="center" wrapText="1"/>
    </xf>
    <xf numFmtId="0" fontId="3" fillId="14" borderId="16" xfId="1" applyFont="1" applyFill="1" applyBorder="1" applyAlignment="1">
      <alignment horizontal="center" vertical="top" wrapText="1"/>
    </xf>
    <xf numFmtId="0" fontId="3" fillId="14" borderId="9" xfId="1" applyFont="1" applyFill="1" applyBorder="1" applyAlignment="1">
      <alignment vertical="top" wrapText="1"/>
    </xf>
    <xf numFmtId="0" fontId="2" fillId="10" borderId="2" xfId="1" applyFont="1" applyFill="1" applyBorder="1" applyAlignment="1">
      <alignment vertical="center" wrapText="1"/>
    </xf>
    <xf numFmtId="0" fontId="2" fillId="10" borderId="2" xfId="1" applyFont="1" applyFill="1" applyBorder="1" applyAlignment="1">
      <alignment horizontal="center" vertical="center" wrapText="1"/>
    </xf>
    <xf numFmtId="0" fontId="2" fillId="10" borderId="2" xfId="1" applyFont="1" applyFill="1" applyBorder="1" applyAlignment="1">
      <alignment horizontal="left" vertical="center" wrapText="1"/>
    </xf>
    <xf numFmtId="0" fontId="2" fillId="10" borderId="1" xfId="1" applyFont="1" applyFill="1" applyBorder="1" applyAlignment="1">
      <alignment horizontal="center" vertical="center" wrapText="1"/>
    </xf>
    <xf numFmtId="0" fontId="2" fillId="10" borderId="3" xfId="1" applyFont="1" applyFill="1" applyBorder="1" applyAlignment="1">
      <alignment vertical="center"/>
    </xf>
    <xf numFmtId="0" fontId="2" fillId="0" borderId="0" xfId="1" applyFont="1" applyFill="1" applyBorder="1" applyAlignment="1">
      <alignment vertical="center"/>
    </xf>
    <xf numFmtId="0" fontId="18" fillId="10" borderId="2" xfId="1" applyFont="1" applyFill="1" applyBorder="1" applyAlignment="1">
      <alignment horizontal="left" vertical="center"/>
    </xf>
    <xf numFmtId="0" fontId="18" fillId="10" borderId="11" xfId="1" applyFont="1" applyFill="1" applyBorder="1" applyAlignment="1">
      <alignment vertical="center" wrapText="1"/>
    </xf>
    <xf numFmtId="0" fontId="18" fillId="10" borderId="3" xfId="1" applyFont="1" applyFill="1" applyBorder="1" applyAlignment="1">
      <alignment horizontal="center" vertical="center" wrapText="1"/>
    </xf>
    <xf numFmtId="0" fontId="2" fillId="0" borderId="1" xfId="1" applyFont="1" applyBorder="1" applyAlignment="1">
      <alignment vertical="center"/>
    </xf>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vertical="center" wrapText="1"/>
    </xf>
    <xf numFmtId="0" fontId="2" fillId="0" borderId="2" xfId="1" applyFont="1" applyFill="1" applyBorder="1" applyAlignment="1">
      <alignment horizontal="left" vertical="center" wrapText="1"/>
    </xf>
    <xf numFmtId="0" fontId="14" fillId="0" borderId="1" xfId="1" applyFont="1" applyFill="1" applyBorder="1" applyAlignment="1">
      <alignment vertical="center" wrapText="1"/>
    </xf>
    <xf numFmtId="0" fontId="2" fillId="0" borderId="3" xfId="1"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1" applyFont="1" applyFill="1" applyBorder="1" applyAlignment="1">
      <alignment vertical="center"/>
    </xf>
    <xf numFmtId="0" fontId="2" fillId="0" borderId="2" xfId="1" applyFont="1" applyFill="1" applyBorder="1" applyAlignment="1">
      <alignment horizontal="left" vertical="center"/>
    </xf>
    <xf numFmtId="0" fontId="2" fillId="0" borderId="1" xfId="1" applyFont="1" applyFill="1" applyBorder="1" applyAlignment="1"/>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xf numFmtId="0" fontId="5" fillId="0" borderId="2" xfId="1" applyFont="1" applyFill="1" applyBorder="1" applyAlignment="1">
      <alignment horizontal="center" vertical="center"/>
    </xf>
    <xf numFmtId="0" fontId="2" fillId="0" borderId="2" xfId="1" applyFont="1" applyFill="1" applyBorder="1" applyAlignment="1">
      <alignment horizontal="left" wrapText="1"/>
    </xf>
    <xf numFmtId="0" fontId="2" fillId="0" borderId="0" xfId="1" applyFont="1" applyAlignment="1">
      <alignment horizontal="left" wrapText="1"/>
    </xf>
    <xf numFmtId="0" fontId="3" fillId="0" borderId="2" xfId="1" applyFont="1" applyFill="1" applyBorder="1" applyAlignment="1">
      <alignment horizontal="center" vertical="center"/>
    </xf>
    <xf numFmtId="0" fontId="14" fillId="0" borderId="1" xfId="1" applyFont="1" applyFill="1" applyBorder="1" applyAlignment="1">
      <alignment horizontal="center" vertical="center" wrapText="1"/>
    </xf>
    <xf numFmtId="0" fontId="2" fillId="0" borderId="2" xfId="1" applyFont="1" applyFill="1" applyBorder="1" applyAlignment="1">
      <alignment vertical="center" wrapText="1"/>
    </xf>
    <xf numFmtId="0" fontId="3" fillId="0" borderId="2" xfId="1" applyFont="1" applyFill="1" applyBorder="1" applyAlignment="1">
      <alignment horizontal="left" wrapText="1"/>
    </xf>
    <xf numFmtId="0" fontId="2" fillId="0" borderId="1" xfId="1" applyFont="1" applyFill="1" applyBorder="1" applyAlignment="1">
      <alignment vertical="center"/>
    </xf>
    <xf numFmtId="49" fontId="2" fillId="0" borderId="1" xfId="1" applyNumberFormat="1" applyFont="1" applyFill="1" applyBorder="1" applyAlignment="1">
      <alignment horizontal="center" vertical="center"/>
    </xf>
    <xf numFmtId="0" fontId="2" fillId="0" borderId="0" xfId="1" applyFont="1" applyBorder="1" applyAlignment="1">
      <alignment vertical="center"/>
    </xf>
    <xf numFmtId="0" fontId="2" fillId="0" borderId="0" xfId="1" applyFont="1" applyAlignment="1">
      <alignment horizontal="center"/>
    </xf>
    <xf numFmtId="0" fontId="2" fillId="0" borderId="0" xfId="1" applyFont="1" applyAlignment="1">
      <alignment wrapText="1"/>
    </xf>
    <xf numFmtId="0" fontId="2" fillId="0" borderId="0" xfId="1" applyFont="1" applyBorder="1" applyAlignment="1">
      <alignment horizontal="left" wrapText="1"/>
    </xf>
    <xf numFmtId="0" fontId="2" fillId="0" borderId="18" xfId="1" applyFont="1" applyBorder="1" applyAlignment="1">
      <alignment horizontal="center" wrapText="1"/>
    </xf>
    <xf numFmtId="0" fontId="24" fillId="23" borderId="1" xfId="0" applyFont="1" applyFill="1" applyBorder="1" applyAlignment="1">
      <alignment vertical="top" wrapText="1"/>
    </xf>
    <xf numFmtId="0" fontId="25" fillId="23" borderId="1" xfId="0" applyFont="1" applyFill="1" applyBorder="1" applyAlignment="1">
      <alignment wrapText="1"/>
    </xf>
    <xf numFmtId="0" fontId="3" fillId="4" borderId="1" xfId="0" applyFont="1" applyFill="1" applyBorder="1" applyAlignment="1">
      <alignment vertical="top" wrapText="1"/>
    </xf>
    <xf numFmtId="0" fontId="0" fillId="0" borderId="1" xfId="0" applyBorder="1" applyAlignment="1">
      <alignment wrapText="1"/>
    </xf>
    <xf numFmtId="0" fontId="1" fillId="21" borderId="2" xfId="0" applyFont="1" applyFill="1" applyBorder="1" applyAlignment="1">
      <alignment horizontal="left" vertical="center" wrapText="1"/>
    </xf>
    <xf numFmtId="0" fontId="1" fillId="21" borderId="3" xfId="0" applyFont="1" applyFill="1" applyBorder="1" applyAlignment="1">
      <alignment horizontal="left" vertical="center" wrapText="1"/>
    </xf>
    <xf numFmtId="0" fontId="24" fillId="23" borderId="1"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8" fillId="18" borderId="2" xfId="0" applyFont="1" applyFill="1" applyBorder="1" applyAlignment="1">
      <alignment horizontal="center" vertical="center" wrapText="1"/>
    </xf>
    <xf numFmtId="0" fontId="18" fillId="18" borderId="11" xfId="0" applyFont="1" applyFill="1" applyBorder="1" applyAlignment="1">
      <alignment horizontal="center" vertical="center" wrapText="1"/>
    </xf>
    <xf numFmtId="0" fontId="18" fillId="18" borderId="3" xfId="0" applyFont="1" applyFill="1" applyBorder="1" applyAlignment="1">
      <alignment horizontal="center" vertical="center" wrapText="1"/>
    </xf>
    <xf numFmtId="0" fontId="8" fillId="9" borderId="13" xfId="0" applyFont="1" applyFill="1" applyBorder="1" applyAlignment="1">
      <alignment horizontal="center" wrapText="1"/>
    </xf>
    <xf numFmtId="0" fontId="8" fillId="9" borderId="14" xfId="0" applyFont="1" applyFill="1" applyBorder="1" applyAlignment="1">
      <alignment horizontal="center" wrapText="1"/>
    </xf>
    <xf numFmtId="0" fontId="8" fillId="9" borderId="15" xfId="0" applyFont="1" applyFill="1" applyBorder="1" applyAlignment="1">
      <alignment horizontal="center" wrapText="1"/>
    </xf>
    <xf numFmtId="0" fontId="29" fillId="20" borderId="2" xfId="0" applyFont="1" applyFill="1" applyBorder="1" applyAlignment="1">
      <alignment vertical="center" wrapText="1"/>
    </xf>
    <xf numFmtId="0" fontId="29" fillId="20" borderId="3" xfId="0" applyFont="1" applyFill="1" applyBorder="1" applyAlignment="1">
      <alignment vertical="center" wrapText="1"/>
    </xf>
    <xf numFmtId="0" fontId="29" fillId="20" borderId="2" xfId="0" applyFont="1" applyFill="1" applyBorder="1" applyAlignment="1">
      <alignment horizontal="left" vertical="center" wrapText="1"/>
    </xf>
    <xf numFmtId="0" fontId="29" fillId="20" borderId="3" xfId="0" applyFont="1" applyFill="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8" fillId="9" borderId="13" xfId="1" applyFont="1" applyFill="1" applyBorder="1" applyAlignment="1">
      <alignment horizontal="center" wrapText="1"/>
    </xf>
    <xf numFmtId="0" fontId="8" fillId="9" borderId="14" xfId="1" applyFont="1" applyFill="1" applyBorder="1" applyAlignment="1">
      <alignment horizontal="center" wrapText="1"/>
    </xf>
    <xf numFmtId="0" fontId="8" fillId="9" borderId="15" xfId="1" applyFont="1" applyFill="1" applyBorder="1" applyAlignment="1">
      <alignment horizontal="center" wrapText="1"/>
    </xf>
    <xf numFmtId="0" fontId="7" fillId="18" borderId="2" xfId="1" applyFont="1" applyFill="1" applyBorder="1" applyAlignment="1">
      <alignment horizontal="center" vertical="center" wrapText="1"/>
    </xf>
    <xf numFmtId="0" fontId="7" fillId="18" borderId="11" xfId="1" applyFont="1" applyFill="1" applyBorder="1" applyAlignment="1">
      <alignment horizontal="center" vertical="center" wrapText="1"/>
    </xf>
    <xf numFmtId="0" fontId="7" fillId="18" borderId="3" xfId="1"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0" borderId="11" xfId="0" applyFont="1" applyBorder="1" applyAlignment="1">
      <alignment horizontal="center" vertical="center" wrapText="1"/>
    </xf>
    <xf numFmtId="0" fontId="7" fillId="10" borderId="2" xfId="0" applyFont="1" applyFill="1" applyBorder="1" applyAlignment="1">
      <alignment horizontal="center" vertical="center" wrapText="1"/>
    </xf>
    <xf numFmtId="0" fontId="0" fillId="0" borderId="11" xfId="0" applyBorder="1" applyAlignment="1">
      <alignment horizontal="center" vertical="center" wrapText="1"/>
    </xf>
    <xf numFmtId="0" fontId="14" fillId="0" borderId="0" xfId="0" applyFont="1" applyAlignment="1">
      <alignment wrapText="1"/>
    </xf>
    <xf numFmtId="0" fontId="20" fillId="0" borderId="0" xfId="0" applyFont="1" applyAlignment="1">
      <alignment wrapText="1"/>
    </xf>
    <xf numFmtId="0" fontId="2" fillId="18" borderId="12"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3" fillId="14" borderId="0" xfId="1" applyFont="1" applyFill="1" applyBorder="1" applyAlignment="1">
      <alignment horizontal="center" vertical="center" wrapText="1"/>
    </xf>
    <xf numFmtId="0" fontId="3" fillId="14" borderId="1" xfId="1" applyFont="1" applyFill="1" applyBorder="1" applyAlignment="1">
      <alignment horizontal="center" vertical="center" wrapText="1"/>
    </xf>
    <xf numFmtId="0" fontId="3" fillId="14" borderId="15" xfId="1" applyFont="1" applyFill="1" applyBorder="1" applyAlignment="1">
      <alignment horizontal="center" vertical="center" wrapText="1"/>
    </xf>
    <xf numFmtId="0" fontId="3" fillId="14" borderId="18" xfId="1" applyFont="1" applyFill="1" applyBorder="1" applyAlignment="1">
      <alignment horizontal="center" vertical="center" wrapText="1"/>
    </xf>
    <xf numFmtId="0" fontId="3" fillId="14" borderId="8" xfId="1" applyFont="1" applyFill="1" applyBorder="1" applyAlignment="1">
      <alignment horizontal="center" vertical="center" wrapText="1"/>
    </xf>
    <xf numFmtId="0" fontId="3" fillId="14" borderId="12" xfId="1" applyFont="1" applyFill="1" applyBorder="1" applyAlignment="1">
      <alignment horizontal="center" vertical="center" wrapText="1"/>
    </xf>
    <xf numFmtId="0" fontId="3" fillId="14" borderId="16" xfId="1" applyFont="1" applyFill="1" applyBorder="1" applyAlignment="1">
      <alignment horizontal="center" vertical="center" wrapText="1"/>
    </xf>
    <xf numFmtId="0" fontId="3" fillId="14" borderId="9" xfId="1" applyFont="1" applyFill="1" applyBorder="1" applyAlignment="1">
      <alignment horizontal="center" vertical="center" wrapText="1"/>
    </xf>
    <xf numFmtId="0" fontId="3" fillId="14" borderId="13" xfId="1" applyFont="1" applyFill="1" applyBorder="1" applyAlignment="1">
      <alignment horizontal="center" vertical="center" wrapText="1"/>
    </xf>
    <xf numFmtId="0" fontId="3" fillId="14" borderId="17" xfId="1" applyFont="1" applyFill="1" applyBorder="1" applyAlignment="1">
      <alignment horizontal="center" vertical="center" wrapText="1"/>
    </xf>
    <xf numFmtId="0" fontId="3" fillId="14" borderId="10" xfId="1" applyFont="1" applyFill="1" applyBorder="1" applyAlignment="1">
      <alignment horizontal="center" vertical="center" wrapText="1"/>
    </xf>
    <xf numFmtId="0" fontId="3" fillId="14" borderId="14" xfId="1" applyFont="1" applyFill="1" applyBorder="1" applyAlignment="1">
      <alignment horizontal="center" vertical="center" wrapText="1"/>
    </xf>
    <xf numFmtId="0" fontId="3" fillId="4" borderId="1" xfId="0" applyFont="1" applyFill="1" applyBorder="1" applyAlignment="1">
      <alignment horizontal="center"/>
    </xf>
    <xf numFmtId="0" fontId="0" fillId="4" borderId="1" xfId="0" applyFill="1" applyBorder="1" applyAlignment="1">
      <alignment horizontal="center"/>
    </xf>
    <xf numFmtId="0" fontId="3" fillId="15" borderId="1" xfId="0" applyFont="1" applyFill="1" applyBorder="1" applyAlignment="1">
      <alignment horizontal="center" vertical="center"/>
    </xf>
    <xf numFmtId="0" fontId="3" fillId="15" borderId="2" xfId="0" applyFont="1" applyFill="1" applyBorder="1" applyAlignment="1">
      <alignment horizontal="center" vertical="center"/>
    </xf>
  </cellXfs>
  <cellStyles count="2">
    <cellStyle name="Standard" xfId="0" builtinId="0"/>
    <cellStyle name="Standard 2" xfId="1"/>
  </cellStyles>
  <dxfs count="3">
    <dxf>
      <fill>
        <patternFill>
          <bgColor rgb="FFFFFF99"/>
        </patternFill>
      </fill>
    </dxf>
    <dxf>
      <fill>
        <patternFill>
          <bgColor rgb="FFCCFF99"/>
        </patternFill>
      </fill>
    </dxf>
    <dxf>
      <font>
        <b val="0"/>
        <i val="0"/>
      </font>
      <fill>
        <patternFill>
          <bgColor theme="8"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58"/>
  <sheetViews>
    <sheetView showGridLines="0" tabSelected="1" workbookViewId="0">
      <pane ySplit="1" topLeftCell="A2" activePane="bottomLeft" state="frozen"/>
      <selection pane="bottomLeft" sqref="A1:C1"/>
    </sheetView>
  </sheetViews>
  <sheetFormatPr baseColWidth="10" defaultColWidth="11.42578125" defaultRowHeight="12.75" x14ac:dyDescent="0.2"/>
  <cols>
    <col min="1" max="1" width="21.85546875" style="59" customWidth="1"/>
    <col min="2" max="2" width="25.5703125" style="79" customWidth="1"/>
    <col min="3" max="3" width="116.42578125" style="59" customWidth="1"/>
    <col min="4" max="16384" width="11.42578125" style="59"/>
  </cols>
  <sheetData>
    <row r="1" spans="1:3" ht="15.75" x14ac:dyDescent="0.25">
      <c r="A1" s="305" t="s">
        <v>3309</v>
      </c>
      <c r="B1" s="306"/>
      <c r="C1" s="307"/>
    </row>
    <row r="2" spans="1:3" ht="15.75" x14ac:dyDescent="0.25">
      <c r="A2" s="207"/>
      <c r="B2" s="208"/>
      <c r="C2" s="209"/>
    </row>
    <row r="3" spans="1:3" ht="39" customHeight="1" x14ac:dyDescent="0.2">
      <c r="A3" s="183" t="s">
        <v>3310</v>
      </c>
      <c r="B3" s="308" t="s">
        <v>3311</v>
      </c>
      <c r="C3" s="309"/>
    </row>
    <row r="4" spans="1:3" ht="27.75" customHeight="1" x14ac:dyDescent="0.2">
      <c r="A4" s="183" t="s">
        <v>3310</v>
      </c>
      <c r="B4" s="310" t="s">
        <v>3312</v>
      </c>
      <c r="C4" s="311"/>
    </row>
    <row r="5" spans="1:3" ht="45" customHeight="1" x14ac:dyDescent="0.2">
      <c r="A5" s="183" t="s">
        <v>3279</v>
      </c>
      <c r="B5" s="312" t="s">
        <v>3295</v>
      </c>
      <c r="C5" s="313"/>
    </row>
    <row r="6" spans="1:3" ht="98.25" customHeight="1" x14ac:dyDescent="0.2">
      <c r="A6" s="221" t="s">
        <v>3266</v>
      </c>
      <c r="B6" s="300" t="s">
        <v>3296</v>
      </c>
      <c r="C6" s="301"/>
    </row>
    <row r="7" spans="1:3" ht="44.25" customHeight="1" x14ac:dyDescent="0.2">
      <c r="A7" s="213" t="s">
        <v>3258</v>
      </c>
      <c r="B7" s="297" t="s">
        <v>3259</v>
      </c>
      <c r="C7" s="298"/>
    </row>
    <row r="8" spans="1:3" ht="85.5" customHeight="1" x14ac:dyDescent="0.2">
      <c r="A8" s="183" t="s">
        <v>3255</v>
      </c>
      <c r="B8" s="300" t="s">
        <v>3265</v>
      </c>
      <c r="C8" s="301"/>
    </row>
    <row r="9" spans="1:3" ht="30.75" customHeight="1" x14ac:dyDescent="0.2">
      <c r="A9" s="183" t="s">
        <v>3230</v>
      </c>
      <c r="B9" s="300" t="s">
        <v>3229</v>
      </c>
      <c r="C9" s="301"/>
    </row>
    <row r="10" spans="1:3" ht="46.5" customHeight="1" x14ac:dyDescent="0.2">
      <c r="A10" s="183" t="s">
        <v>3231</v>
      </c>
      <c r="B10" s="300" t="s">
        <v>3234</v>
      </c>
      <c r="C10" s="301"/>
    </row>
    <row r="11" spans="1:3" ht="28.5" customHeight="1" x14ac:dyDescent="0.2">
      <c r="A11" s="183" t="s">
        <v>3232</v>
      </c>
      <c r="B11" s="300" t="s">
        <v>3233</v>
      </c>
      <c r="C11" s="301"/>
    </row>
    <row r="12" spans="1:3" x14ac:dyDescent="0.2">
      <c r="A12" s="183" t="s">
        <v>3235</v>
      </c>
      <c r="B12" s="300" t="s">
        <v>3236</v>
      </c>
      <c r="C12" s="301"/>
    </row>
    <row r="13" spans="1:3" ht="57" customHeight="1" x14ac:dyDescent="0.2">
      <c r="A13" s="183" t="s">
        <v>3238</v>
      </c>
      <c r="B13" s="300" t="s">
        <v>3237</v>
      </c>
      <c r="C13" s="301"/>
    </row>
    <row r="14" spans="1:3" ht="37.5" customHeight="1" x14ac:dyDescent="0.2">
      <c r="A14" s="183" t="s">
        <v>3240</v>
      </c>
      <c r="B14" s="300" t="s">
        <v>3239</v>
      </c>
      <c r="C14" s="301"/>
    </row>
    <row r="15" spans="1:3" x14ac:dyDescent="0.2">
      <c r="A15" s="302"/>
      <c r="B15" s="303"/>
      <c r="C15" s="304"/>
    </row>
    <row r="16" spans="1:3" x14ac:dyDescent="0.2">
      <c r="A16" s="60" t="s">
        <v>906</v>
      </c>
      <c r="B16" s="60" t="s">
        <v>907</v>
      </c>
      <c r="C16" s="61" t="s">
        <v>908</v>
      </c>
    </row>
    <row r="17" spans="1:3" x14ac:dyDescent="0.2">
      <c r="A17" s="62"/>
      <c r="B17" s="60" t="s">
        <v>909</v>
      </c>
      <c r="C17" s="61" t="s">
        <v>930</v>
      </c>
    </row>
    <row r="18" spans="1:3" ht="24" x14ac:dyDescent="0.2">
      <c r="A18" s="62"/>
      <c r="B18" s="60" t="s">
        <v>910</v>
      </c>
      <c r="C18" s="63" t="s">
        <v>3241</v>
      </c>
    </row>
    <row r="19" spans="1:3" ht="48" x14ac:dyDescent="0.2">
      <c r="A19" s="62"/>
      <c r="B19" s="60" t="s">
        <v>931</v>
      </c>
      <c r="C19" s="61" t="s">
        <v>3308</v>
      </c>
    </row>
    <row r="20" spans="1:3" x14ac:dyDescent="0.2">
      <c r="A20" s="62"/>
      <c r="B20" s="64"/>
      <c r="C20" s="64"/>
    </row>
    <row r="21" spans="1:3" x14ac:dyDescent="0.2">
      <c r="A21" s="60" t="s">
        <v>911</v>
      </c>
      <c r="B21" s="60" t="s">
        <v>912</v>
      </c>
      <c r="C21" s="61" t="s">
        <v>913</v>
      </c>
    </row>
    <row r="22" spans="1:3" x14ac:dyDescent="0.2">
      <c r="A22" s="62"/>
      <c r="B22" s="60" t="s">
        <v>914</v>
      </c>
      <c r="C22" s="61" t="s">
        <v>915</v>
      </c>
    </row>
    <row r="23" spans="1:3" ht="36" x14ac:dyDescent="0.2">
      <c r="A23" s="65"/>
      <c r="B23" s="66" t="s">
        <v>916</v>
      </c>
      <c r="C23" s="67" t="s">
        <v>1904</v>
      </c>
    </row>
    <row r="24" spans="1:3" s="68" customFormat="1" x14ac:dyDescent="0.2">
      <c r="A24" s="65"/>
      <c r="B24" s="66" t="s">
        <v>917</v>
      </c>
      <c r="C24" s="67" t="s">
        <v>918</v>
      </c>
    </row>
    <row r="25" spans="1:3" s="69" customFormat="1" ht="60" x14ac:dyDescent="0.2">
      <c r="A25" s="65"/>
      <c r="B25" s="66" t="s">
        <v>2028</v>
      </c>
      <c r="C25" s="186" t="s">
        <v>3242</v>
      </c>
    </row>
    <row r="26" spans="1:3" s="69" customFormat="1" ht="24" x14ac:dyDescent="0.2">
      <c r="A26" s="65"/>
      <c r="B26" s="66" t="s">
        <v>2402</v>
      </c>
      <c r="C26" s="67" t="s">
        <v>2403</v>
      </c>
    </row>
    <row r="27" spans="1:3" s="69" customFormat="1" x14ac:dyDescent="0.2">
      <c r="A27" s="65"/>
      <c r="B27" s="66" t="s">
        <v>919</v>
      </c>
      <c r="C27" s="67" t="s">
        <v>920</v>
      </c>
    </row>
    <row r="28" spans="1:3" s="69" customFormat="1" x14ac:dyDescent="0.2">
      <c r="A28" s="65"/>
      <c r="B28" s="66" t="s">
        <v>1908</v>
      </c>
      <c r="C28" s="67" t="s">
        <v>1910</v>
      </c>
    </row>
    <row r="29" spans="1:3" s="69" customFormat="1" ht="24" x14ac:dyDescent="0.2">
      <c r="A29" s="65"/>
      <c r="B29" s="66" t="s">
        <v>1909</v>
      </c>
      <c r="C29" s="67" t="s">
        <v>3243</v>
      </c>
    </row>
    <row r="30" spans="1:3" s="69" customFormat="1" x14ac:dyDescent="0.2">
      <c r="A30" s="65"/>
      <c r="B30" s="66" t="s">
        <v>1959</v>
      </c>
      <c r="C30" s="67" t="s">
        <v>1963</v>
      </c>
    </row>
    <row r="31" spans="1:3" s="69" customFormat="1" x14ac:dyDescent="0.2">
      <c r="A31" s="62"/>
      <c r="B31" s="62"/>
      <c r="C31" s="64"/>
    </row>
    <row r="32" spans="1:3" ht="72" x14ac:dyDescent="0.2">
      <c r="A32" s="63" t="s">
        <v>921</v>
      </c>
      <c r="B32" s="66" t="s">
        <v>922</v>
      </c>
      <c r="C32" s="67" t="s">
        <v>3244</v>
      </c>
    </row>
    <row r="33" spans="1:3" s="69" customFormat="1" x14ac:dyDescent="0.2">
      <c r="A33" s="65"/>
      <c r="B33" s="70"/>
      <c r="C33" s="71"/>
    </row>
    <row r="34" spans="1:3" s="69" customFormat="1" x14ac:dyDescent="0.2">
      <c r="A34" s="63" t="s">
        <v>923</v>
      </c>
      <c r="B34" s="72" t="s">
        <v>924</v>
      </c>
      <c r="C34" s="73" t="s">
        <v>932</v>
      </c>
    </row>
    <row r="35" spans="1:3" s="69" customFormat="1" x14ac:dyDescent="0.2">
      <c r="A35" s="65"/>
      <c r="B35" s="74" t="s">
        <v>925</v>
      </c>
      <c r="C35" s="75" t="s">
        <v>1764</v>
      </c>
    </row>
    <row r="36" spans="1:3" s="69" customFormat="1" x14ac:dyDescent="0.2">
      <c r="A36" s="65"/>
      <c r="B36" s="101" t="s">
        <v>926</v>
      </c>
      <c r="C36" s="102" t="s">
        <v>1763</v>
      </c>
    </row>
    <row r="37" spans="1:3" s="69" customFormat="1" x14ac:dyDescent="0.2">
      <c r="A37" s="65"/>
      <c r="B37" s="211" t="s">
        <v>3280</v>
      </c>
      <c r="C37" s="212" t="s">
        <v>3281</v>
      </c>
    </row>
    <row r="38" spans="1:3" s="69" customFormat="1" x14ac:dyDescent="0.2">
      <c r="A38" s="65"/>
      <c r="B38" s="169" t="s">
        <v>2513</v>
      </c>
      <c r="C38" s="169" t="s">
        <v>2515</v>
      </c>
    </row>
    <row r="39" spans="1:3" s="69" customFormat="1" x14ac:dyDescent="0.2">
      <c r="A39" s="65"/>
      <c r="B39" s="134" t="s">
        <v>928</v>
      </c>
      <c r="C39" s="158" t="s">
        <v>2516</v>
      </c>
    </row>
    <row r="40" spans="1:3" s="69" customFormat="1" x14ac:dyDescent="0.2">
      <c r="A40" s="65"/>
      <c r="B40" s="92" t="s">
        <v>927</v>
      </c>
      <c r="C40" s="159" t="s">
        <v>2517</v>
      </c>
    </row>
    <row r="41" spans="1:3" s="69" customFormat="1" x14ac:dyDescent="0.2">
      <c r="A41" s="76"/>
      <c r="B41" s="76"/>
      <c r="C41" s="76"/>
    </row>
    <row r="42" spans="1:3" x14ac:dyDescent="0.2">
      <c r="A42" s="295" t="s">
        <v>3313</v>
      </c>
      <c r="B42" s="296"/>
      <c r="C42" s="77"/>
    </row>
    <row r="43" spans="1:3" ht="13.15" customHeight="1" x14ac:dyDescent="0.2">
      <c r="A43" s="293" t="s">
        <v>3276</v>
      </c>
      <c r="B43" s="294"/>
      <c r="C43" s="210"/>
    </row>
    <row r="44" spans="1:3" ht="13.15" customHeight="1" x14ac:dyDescent="0.2">
      <c r="A44" s="293" t="s">
        <v>3307</v>
      </c>
      <c r="B44" s="294"/>
      <c r="C44" s="210"/>
    </row>
    <row r="45" spans="1:3" s="51" customFormat="1" ht="12.75" customHeight="1" x14ac:dyDescent="0.2">
      <c r="A45" s="293" t="s">
        <v>3267</v>
      </c>
      <c r="B45" s="294"/>
      <c r="C45" s="78"/>
    </row>
    <row r="46" spans="1:3" x14ac:dyDescent="0.2">
      <c r="A46" s="293" t="s">
        <v>3270</v>
      </c>
      <c r="B46" s="294"/>
      <c r="C46" s="78"/>
    </row>
    <row r="47" spans="1:3" x14ac:dyDescent="0.2">
      <c r="A47" s="293" t="s">
        <v>3267</v>
      </c>
      <c r="B47" s="294"/>
      <c r="C47" s="78"/>
    </row>
    <row r="48" spans="1:3" s="51" customFormat="1" x14ac:dyDescent="0.2">
      <c r="A48" s="299" t="s">
        <v>929</v>
      </c>
      <c r="B48" s="299"/>
      <c r="C48" s="78"/>
    </row>
    <row r="49" spans="1:3" s="51" customFormat="1" ht="13.15" customHeight="1" x14ac:dyDescent="0.2">
      <c r="A49" s="299" t="s">
        <v>3275</v>
      </c>
      <c r="B49" s="299"/>
      <c r="C49" s="78"/>
    </row>
    <row r="50" spans="1:3" s="51" customFormat="1" x14ac:dyDescent="0.2">
      <c r="A50" s="293" t="s">
        <v>3271</v>
      </c>
      <c r="B50" s="294"/>
      <c r="C50" s="78"/>
    </row>
    <row r="51" spans="1:3" s="51" customFormat="1" x14ac:dyDescent="0.2">
      <c r="A51" s="293" t="s">
        <v>3272</v>
      </c>
      <c r="B51" s="294"/>
      <c r="C51" s="78"/>
    </row>
    <row r="52" spans="1:3" s="51" customFormat="1" x14ac:dyDescent="0.2">
      <c r="A52" s="299" t="s">
        <v>1903</v>
      </c>
      <c r="B52" s="299"/>
      <c r="C52" s="59"/>
    </row>
    <row r="53" spans="1:3" x14ac:dyDescent="0.2">
      <c r="A53" s="293" t="s">
        <v>3269</v>
      </c>
      <c r="B53" s="294"/>
      <c r="C53" s="78"/>
    </row>
    <row r="54" spans="1:3" x14ac:dyDescent="0.2">
      <c r="A54" s="293" t="s">
        <v>3305</v>
      </c>
      <c r="B54" s="294"/>
      <c r="C54" s="78"/>
    </row>
    <row r="55" spans="1:3" s="51" customFormat="1" x14ac:dyDescent="0.2">
      <c r="A55" s="293" t="s">
        <v>3268</v>
      </c>
      <c r="B55" s="294"/>
      <c r="C55" s="78"/>
    </row>
    <row r="56" spans="1:3" s="51" customFormat="1" ht="12.75" customHeight="1" x14ac:dyDescent="0.2">
      <c r="A56" s="293" t="s">
        <v>3274</v>
      </c>
      <c r="B56" s="294"/>
      <c r="C56" s="78"/>
    </row>
    <row r="57" spans="1:3" ht="12.75" customHeight="1" x14ac:dyDescent="0.2">
      <c r="A57" s="293" t="s">
        <v>3273</v>
      </c>
      <c r="B57" s="294"/>
    </row>
    <row r="58" spans="1:3" ht="12.75" customHeight="1" x14ac:dyDescent="0.2">
      <c r="A58" s="222"/>
      <c r="B58" s="223"/>
    </row>
  </sheetData>
  <mergeCells count="30">
    <mergeCell ref="A44:B44"/>
    <mergeCell ref="B13:C13"/>
    <mergeCell ref="A15:C15"/>
    <mergeCell ref="A1:C1"/>
    <mergeCell ref="B3:C3"/>
    <mergeCell ref="B4:C4"/>
    <mergeCell ref="B6:C6"/>
    <mergeCell ref="B5:C5"/>
    <mergeCell ref="B9:C9"/>
    <mergeCell ref="B10:C10"/>
    <mergeCell ref="A43:B43"/>
    <mergeCell ref="B14:C14"/>
    <mergeCell ref="B12:C12"/>
    <mergeCell ref="B11:C11"/>
    <mergeCell ref="A47:B47"/>
    <mergeCell ref="A46:B46"/>
    <mergeCell ref="A42:B42"/>
    <mergeCell ref="B7:C7"/>
    <mergeCell ref="A57:B57"/>
    <mergeCell ref="A52:B52"/>
    <mergeCell ref="A53:B53"/>
    <mergeCell ref="A48:B48"/>
    <mergeCell ref="A50:B50"/>
    <mergeCell ref="A55:B55"/>
    <mergeCell ref="A51:B51"/>
    <mergeCell ref="A56:B56"/>
    <mergeCell ref="A49:B49"/>
    <mergeCell ref="A54:B54"/>
    <mergeCell ref="A45:B45"/>
    <mergeCell ref="B8:C8"/>
  </mergeCells>
  <pageMargins left="0.36" right="0.25" top="0.6692913385826772" bottom="0.62992125984251968" header="0.51181102362204722" footer="0.51181102362204722"/>
  <pageSetup paperSize="9" orientation="landscape"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S64"/>
  <sheetViews>
    <sheetView workbookViewId="0">
      <selection sqref="A1:B1"/>
    </sheetView>
  </sheetViews>
  <sheetFormatPr baseColWidth="10" defaultColWidth="11.42578125" defaultRowHeight="11.25" x14ac:dyDescent="0.2"/>
  <cols>
    <col min="1" max="1" width="5.140625" style="1" bestFit="1" customWidth="1"/>
    <col min="2" max="2" width="47.5703125" style="1" customWidth="1"/>
    <col min="3" max="3" width="19.5703125" style="1" customWidth="1"/>
    <col min="4" max="4" width="11.42578125" style="1"/>
    <col min="5" max="5" width="13.7109375" style="39" customWidth="1"/>
    <col min="6" max="16384" width="11.42578125" style="1"/>
  </cols>
  <sheetData>
    <row r="1" spans="1:5" s="33" customFormat="1" ht="22.5" x14ac:dyDescent="0.2">
      <c r="A1" s="343" t="s">
        <v>1444</v>
      </c>
      <c r="B1" s="344"/>
      <c r="C1" s="112" t="s">
        <v>1443</v>
      </c>
    </row>
    <row r="2" spans="1:5" ht="12.75" x14ac:dyDescent="0.2">
      <c r="A2" s="46" t="s">
        <v>607</v>
      </c>
      <c r="B2" s="44" t="s">
        <v>365</v>
      </c>
      <c r="C2" s="113"/>
      <c r="E2" s="1"/>
    </row>
    <row r="3" spans="1:5" x14ac:dyDescent="0.2">
      <c r="A3" s="47">
        <v>100</v>
      </c>
      <c r="B3" s="32" t="s">
        <v>443</v>
      </c>
      <c r="C3" s="48" t="s">
        <v>577</v>
      </c>
      <c r="E3" s="1"/>
    </row>
    <row r="4" spans="1:5" x14ac:dyDescent="0.2">
      <c r="A4" s="47">
        <v>111</v>
      </c>
      <c r="B4" s="32" t="s">
        <v>562</v>
      </c>
      <c r="C4" s="48" t="s">
        <v>586</v>
      </c>
      <c r="E4" s="1"/>
    </row>
    <row r="5" spans="1:5" x14ac:dyDescent="0.2">
      <c r="A5" s="47">
        <v>112</v>
      </c>
      <c r="B5" s="32" t="s">
        <v>548</v>
      </c>
      <c r="C5" s="48" t="s">
        <v>586</v>
      </c>
      <c r="E5" s="1"/>
    </row>
    <row r="6" spans="1:5" x14ac:dyDescent="0.2">
      <c r="A6" s="47">
        <v>113</v>
      </c>
      <c r="B6" s="32" t="s">
        <v>364</v>
      </c>
      <c r="C6" s="48" t="s">
        <v>586</v>
      </c>
      <c r="E6" s="1"/>
    </row>
    <row r="7" spans="1:5" x14ac:dyDescent="0.2">
      <c r="A7" s="47">
        <v>114</v>
      </c>
      <c r="B7" s="32" t="s">
        <v>816</v>
      </c>
      <c r="C7" s="48" t="s">
        <v>586</v>
      </c>
      <c r="E7" s="1"/>
    </row>
    <row r="8" spans="1:5" x14ac:dyDescent="0.2">
      <c r="A8" s="47">
        <v>115</v>
      </c>
      <c r="B8" s="32" t="s">
        <v>817</v>
      </c>
      <c r="C8" s="48" t="s">
        <v>586</v>
      </c>
      <c r="E8" s="1"/>
    </row>
    <row r="9" spans="1:5" x14ac:dyDescent="0.2">
      <c r="A9" s="47">
        <v>121</v>
      </c>
      <c r="B9" s="32" t="s">
        <v>565</v>
      </c>
      <c r="C9" s="48" t="s">
        <v>586</v>
      </c>
      <c r="E9" s="1"/>
    </row>
    <row r="10" spans="1:5" x14ac:dyDescent="0.2">
      <c r="A10" s="47">
        <v>122</v>
      </c>
      <c r="B10" s="32" t="s">
        <v>818</v>
      </c>
      <c r="C10" s="48" t="s">
        <v>586</v>
      </c>
      <c r="E10" s="1"/>
    </row>
    <row r="11" spans="1:5" x14ac:dyDescent="0.2">
      <c r="A11" s="47">
        <v>131</v>
      </c>
      <c r="B11" s="32" t="s">
        <v>566</v>
      </c>
      <c r="C11" s="48" t="s">
        <v>586</v>
      </c>
      <c r="E11" s="1"/>
    </row>
    <row r="12" spans="1:5" x14ac:dyDescent="0.2">
      <c r="A12" s="47">
        <v>132</v>
      </c>
      <c r="B12" s="32" t="s">
        <v>567</v>
      </c>
      <c r="C12" s="48" t="s">
        <v>586</v>
      </c>
      <c r="E12" s="1"/>
    </row>
    <row r="13" spans="1:5" x14ac:dyDescent="0.2">
      <c r="A13" s="47">
        <v>133</v>
      </c>
      <c r="B13" s="32" t="s">
        <v>819</v>
      </c>
      <c r="C13" s="48" t="s">
        <v>577</v>
      </c>
      <c r="E13" s="1"/>
    </row>
    <row r="14" spans="1:5" x14ac:dyDescent="0.2">
      <c r="A14" s="47">
        <v>134</v>
      </c>
      <c r="B14" s="32" t="s">
        <v>820</v>
      </c>
      <c r="C14" s="48" t="s">
        <v>586</v>
      </c>
      <c r="E14" s="1"/>
    </row>
    <row r="15" spans="1:5" x14ac:dyDescent="0.2">
      <c r="A15" s="47">
        <v>141</v>
      </c>
      <c r="B15" s="32" t="s">
        <v>568</v>
      </c>
      <c r="C15" s="48" t="s">
        <v>577</v>
      </c>
      <c r="E15" s="1"/>
    </row>
    <row r="16" spans="1:5" x14ac:dyDescent="0.2">
      <c r="A16" s="47">
        <v>142</v>
      </c>
      <c r="B16" s="32" t="s">
        <v>569</v>
      </c>
      <c r="C16" s="48" t="s">
        <v>577</v>
      </c>
      <c r="E16" s="1"/>
    </row>
    <row r="17" spans="1:19" x14ac:dyDescent="0.2">
      <c r="A17" s="47">
        <v>151</v>
      </c>
      <c r="B17" s="32" t="s">
        <v>570</v>
      </c>
      <c r="C17" s="48" t="s">
        <v>586</v>
      </c>
      <c r="E17" s="1"/>
    </row>
    <row r="18" spans="1:19" x14ac:dyDescent="0.2">
      <c r="A18" s="47">
        <v>152</v>
      </c>
      <c r="B18" s="32" t="s">
        <v>821</v>
      </c>
      <c r="C18" s="48" t="s">
        <v>577</v>
      </c>
      <c r="E18" s="1"/>
    </row>
    <row r="19" spans="1:19" x14ac:dyDescent="0.2">
      <c r="A19" s="47">
        <v>153</v>
      </c>
      <c r="B19" s="32" t="s">
        <v>822</v>
      </c>
      <c r="C19" s="48" t="s">
        <v>577</v>
      </c>
      <c r="E19" s="1"/>
    </row>
    <row r="20" spans="1:19" x14ac:dyDescent="0.2">
      <c r="A20" s="47">
        <v>154</v>
      </c>
      <c r="B20" s="32" t="s">
        <v>823</v>
      </c>
      <c r="C20" s="48" t="s">
        <v>577</v>
      </c>
      <c r="E20" s="1"/>
    </row>
    <row r="21" spans="1:19" x14ac:dyDescent="0.2">
      <c r="A21" s="47">
        <v>155</v>
      </c>
      <c r="B21" s="32" t="s">
        <v>824</v>
      </c>
      <c r="C21" s="48" t="s">
        <v>577</v>
      </c>
      <c r="E21" s="1"/>
    </row>
    <row r="22" spans="1:19" x14ac:dyDescent="0.2">
      <c r="A22" s="47">
        <v>161</v>
      </c>
      <c r="B22" s="32" t="s">
        <v>571</v>
      </c>
      <c r="C22" s="48" t="s">
        <v>577</v>
      </c>
      <c r="E22" s="1"/>
    </row>
    <row r="23" spans="1:19" x14ac:dyDescent="0.2">
      <c r="A23" s="47">
        <v>162</v>
      </c>
      <c r="B23" s="32" t="s">
        <v>572</v>
      </c>
      <c r="C23" s="48" t="s">
        <v>577</v>
      </c>
      <c r="E23" s="1"/>
    </row>
    <row r="24" spans="1:19" x14ac:dyDescent="0.2">
      <c r="A24" s="47">
        <v>163</v>
      </c>
      <c r="B24" s="32" t="s">
        <v>825</v>
      </c>
      <c r="C24" s="48" t="s">
        <v>577</v>
      </c>
      <c r="E24" s="1"/>
    </row>
    <row r="25" spans="1:19" x14ac:dyDescent="0.2">
      <c r="A25" s="47">
        <v>164</v>
      </c>
      <c r="B25" s="32" t="s">
        <v>826</v>
      </c>
      <c r="C25" s="48" t="s">
        <v>577</v>
      </c>
      <c r="E25" s="1"/>
    </row>
    <row r="26" spans="1:19" x14ac:dyDescent="0.2">
      <c r="A26" s="47">
        <v>170</v>
      </c>
      <c r="B26" s="32" t="s">
        <v>573</v>
      </c>
      <c r="C26" s="48" t="s">
        <v>577</v>
      </c>
      <c r="E26" s="1"/>
    </row>
    <row r="27" spans="1:19" x14ac:dyDescent="0.2">
      <c r="A27" s="47">
        <v>180</v>
      </c>
      <c r="B27" s="32" t="s">
        <v>606</v>
      </c>
      <c r="C27" s="48" t="s">
        <v>577</v>
      </c>
      <c r="E27" s="1"/>
    </row>
    <row r="28" spans="1:19" x14ac:dyDescent="0.2">
      <c r="A28" s="47">
        <v>199</v>
      </c>
      <c r="B28" s="32" t="s">
        <v>1445</v>
      </c>
      <c r="C28" s="48" t="s">
        <v>577</v>
      </c>
      <c r="E28" s="1"/>
    </row>
    <row r="29" spans="1:19" ht="12.75" x14ac:dyDescent="0.2">
      <c r="A29" s="47">
        <v>190</v>
      </c>
      <c r="B29" s="32" t="s">
        <v>828</v>
      </c>
      <c r="C29" s="48" t="s">
        <v>586</v>
      </c>
      <c r="D29" s="45"/>
      <c r="E29" s="45"/>
      <c r="F29" s="45"/>
      <c r="G29" s="45"/>
      <c r="H29" s="45"/>
      <c r="I29" s="45"/>
      <c r="J29" s="45"/>
      <c r="K29" s="45"/>
      <c r="L29" s="45"/>
      <c r="M29" s="45"/>
      <c r="N29" s="45"/>
      <c r="O29" s="45"/>
      <c r="P29" s="45"/>
      <c r="Q29" s="45"/>
    </row>
    <row r="30" spans="1:19" ht="12.75" x14ac:dyDescent="0.2">
      <c r="D30" s="45"/>
      <c r="F30" s="45"/>
      <c r="G30" s="45"/>
      <c r="H30" s="45"/>
      <c r="I30" s="45"/>
      <c r="J30" s="45"/>
      <c r="K30" s="45"/>
      <c r="L30" s="45"/>
      <c r="M30" s="45"/>
      <c r="N30" s="45"/>
      <c r="O30" s="45"/>
      <c r="P30" s="45"/>
      <c r="Q30" s="45"/>
      <c r="R30" s="45"/>
      <c r="S30" s="45"/>
    </row>
    <row r="31" spans="1:19" ht="12.75" x14ac:dyDescent="0.2">
      <c r="D31" s="45"/>
      <c r="F31" s="45"/>
      <c r="G31" s="45"/>
      <c r="H31" s="45"/>
      <c r="I31" s="45"/>
      <c r="J31" s="45"/>
      <c r="K31" s="45"/>
      <c r="L31" s="45"/>
      <c r="M31" s="45"/>
      <c r="N31" s="45"/>
      <c r="O31" s="45"/>
      <c r="P31" s="45"/>
      <c r="Q31" s="45"/>
      <c r="R31" s="45"/>
      <c r="S31" s="45"/>
    </row>
    <row r="32" spans="1:19" ht="12.75" x14ac:dyDescent="0.2">
      <c r="D32" s="45"/>
      <c r="F32" s="45"/>
      <c r="G32" s="45"/>
      <c r="H32" s="45"/>
      <c r="I32" s="45"/>
      <c r="J32" s="45"/>
      <c r="K32" s="45"/>
      <c r="L32" s="45"/>
      <c r="M32" s="45"/>
      <c r="N32" s="45"/>
      <c r="O32" s="45"/>
      <c r="P32" s="45"/>
      <c r="Q32" s="45"/>
      <c r="R32" s="45"/>
      <c r="S32" s="45"/>
    </row>
    <row r="33" spans="4:19" ht="12.75" x14ac:dyDescent="0.2">
      <c r="D33" s="45"/>
      <c r="F33" s="45"/>
      <c r="G33" s="45"/>
      <c r="H33" s="45"/>
      <c r="I33" s="45"/>
      <c r="J33" s="45"/>
      <c r="K33" s="45"/>
      <c r="L33" s="45"/>
      <c r="M33" s="45"/>
      <c r="N33" s="45"/>
      <c r="O33" s="45"/>
      <c r="P33" s="45"/>
      <c r="Q33" s="45"/>
      <c r="R33" s="45"/>
      <c r="S33" s="45"/>
    </row>
    <row r="34" spans="4:19" ht="12.75" x14ac:dyDescent="0.2">
      <c r="D34" s="45"/>
      <c r="F34" s="45"/>
      <c r="G34" s="45"/>
      <c r="H34" s="45"/>
      <c r="I34" s="45"/>
      <c r="J34" s="45"/>
      <c r="K34" s="45"/>
      <c r="L34" s="45"/>
      <c r="M34" s="45"/>
      <c r="N34" s="45"/>
      <c r="O34" s="45"/>
      <c r="P34" s="45"/>
      <c r="Q34" s="45"/>
      <c r="R34" s="45"/>
      <c r="S34" s="45"/>
    </row>
    <row r="35" spans="4:19" ht="12.75" x14ac:dyDescent="0.2">
      <c r="D35" s="45"/>
      <c r="F35" s="45"/>
      <c r="G35" s="45"/>
      <c r="H35" s="45"/>
      <c r="I35" s="45"/>
      <c r="J35" s="45"/>
      <c r="K35" s="45"/>
      <c r="L35" s="45"/>
      <c r="M35" s="45"/>
      <c r="N35" s="45"/>
      <c r="O35" s="45"/>
      <c r="P35" s="45"/>
      <c r="Q35" s="45"/>
      <c r="R35" s="45"/>
      <c r="S35" s="45"/>
    </row>
    <row r="36" spans="4:19" ht="12.75" x14ac:dyDescent="0.2">
      <c r="D36" s="45"/>
      <c r="F36" s="45"/>
      <c r="G36" s="45"/>
      <c r="H36" s="45"/>
      <c r="I36" s="45"/>
      <c r="J36" s="45"/>
      <c r="K36" s="45"/>
      <c r="L36" s="45"/>
      <c r="M36" s="45"/>
      <c r="N36" s="45"/>
      <c r="O36" s="45"/>
      <c r="P36" s="45"/>
      <c r="Q36" s="45"/>
      <c r="R36" s="45"/>
      <c r="S36" s="45"/>
    </row>
    <row r="37" spans="4:19" ht="12.75" x14ac:dyDescent="0.2">
      <c r="D37" s="45"/>
      <c r="F37" s="45"/>
      <c r="G37" s="45"/>
      <c r="H37" s="45"/>
      <c r="I37" s="45"/>
      <c r="J37" s="45"/>
      <c r="K37" s="45"/>
      <c r="L37" s="45"/>
      <c r="M37" s="45"/>
      <c r="N37" s="45"/>
      <c r="O37" s="45"/>
      <c r="P37" s="45"/>
      <c r="Q37" s="45"/>
      <c r="R37" s="45"/>
      <c r="S37" s="45"/>
    </row>
    <row r="38" spans="4:19" ht="12.75" x14ac:dyDescent="0.2">
      <c r="D38" s="45"/>
      <c r="F38" s="45"/>
      <c r="G38" s="45"/>
      <c r="H38" s="45"/>
      <c r="I38" s="45"/>
      <c r="J38" s="45"/>
      <c r="K38" s="45"/>
      <c r="L38" s="45"/>
      <c r="M38" s="45"/>
      <c r="N38" s="45"/>
      <c r="O38" s="45"/>
      <c r="P38" s="45"/>
      <c r="Q38" s="45"/>
      <c r="R38" s="45"/>
      <c r="S38" s="45"/>
    </row>
    <row r="39" spans="4:19" ht="12.75" x14ac:dyDescent="0.2">
      <c r="D39" s="45"/>
      <c r="F39" s="45"/>
      <c r="G39" s="45"/>
      <c r="H39" s="45"/>
      <c r="I39" s="45"/>
      <c r="J39" s="45"/>
      <c r="K39" s="45"/>
      <c r="L39" s="45"/>
      <c r="M39" s="45"/>
      <c r="N39" s="45"/>
      <c r="O39" s="45"/>
      <c r="P39" s="45"/>
      <c r="Q39" s="45"/>
      <c r="R39" s="45"/>
      <c r="S39" s="45"/>
    </row>
    <row r="40" spans="4:19" ht="12.75" x14ac:dyDescent="0.2">
      <c r="D40" s="45"/>
      <c r="F40" s="45"/>
      <c r="G40" s="45"/>
      <c r="H40" s="45"/>
      <c r="I40" s="45"/>
      <c r="J40" s="45"/>
      <c r="K40" s="45"/>
      <c r="L40" s="45"/>
      <c r="M40" s="45"/>
      <c r="N40" s="45"/>
      <c r="O40" s="45"/>
      <c r="P40" s="45"/>
      <c r="Q40" s="45"/>
      <c r="R40" s="45"/>
      <c r="S40" s="45"/>
    </row>
    <row r="41" spans="4:19" ht="12.75" x14ac:dyDescent="0.2">
      <c r="D41" s="45"/>
      <c r="F41" s="45"/>
      <c r="G41" s="45"/>
      <c r="H41" s="45"/>
      <c r="I41" s="45"/>
      <c r="J41" s="45"/>
      <c r="K41" s="45"/>
      <c r="L41" s="45"/>
      <c r="M41" s="45"/>
      <c r="N41" s="45"/>
      <c r="O41" s="45"/>
      <c r="P41" s="45"/>
      <c r="Q41" s="45"/>
      <c r="R41" s="45"/>
      <c r="S41" s="45"/>
    </row>
    <row r="42" spans="4:19" ht="12.75" x14ac:dyDescent="0.2">
      <c r="D42" s="45"/>
      <c r="F42" s="45"/>
      <c r="G42" s="45"/>
      <c r="H42" s="45"/>
      <c r="I42" s="45"/>
      <c r="J42" s="45"/>
      <c r="K42" s="45"/>
      <c r="L42" s="45"/>
      <c r="M42" s="45"/>
      <c r="N42" s="45"/>
      <c r="O42" s="45"/>
      <c r="P42" s="45"/>
      <c r="Q42" s="45"/>
      <c r="R42" s="45"/>
      <c r="S42" s="45"/>
    </row>
    <row r="43" spans="4:19" ht="12.75" x14ac:dyDescent="0.2">
      <c r="D43" s="45"/>
      <c r="F43" s="45"/>
      <c r="G43" s="45"/>
      <c r="H43" s="45"/>
      <c r="I43" s="45"/>
      <c r="J43" s="45"/>
      <c r="K43" s="45"/>
      <c r="L43" s="45"/>
      <c r="M43" s="45"/>
      <c r="N43" s="45"/>
      <c r="O43" s="45"/>
      <c r="P43" s="45"/>
      <c r="Q43" s="45"/>
      <c r="R43" s="45"/>
      <c r="S43" s="45"/>
    </row>
    <row r="44" spans="4:19" ht="12.75" x14ac:dyDescent="0.2">
      <c r="D44" s="45"/>
      <c r="F44" s="45"/>
      <c r="G44" s="45"/>
      <c r="H44" s="45"/>
      <c r="I44" s="45"/>
      <c r="J44" s="45"/>
      <c r="K44" s="45"/>
      <c r="L44" s="45"/>
      <c r="M44" s="45"/>
      <c r="N44" s="45"/>
      <c r="O44" s="45"/>
      <c r="P44" s="45"/>
      <c r="Q44" s="45"/>
      <c r="R44" s="45"/>
      <c r="S44" s="45"/>
    </row>
    <row r="45" spans="4:19" ht="12.75" x14ac:dyDescent="0.2">
      <c r="D45" s="45"/>
      <c r="F45" s="45"/>
      <c r="G45" s="45"/>
      <c r="H45" s="45"/>
      <c r="I45" s="45"/>
      <c r="J45" s="45"/>
      <c r="K45" s="45"/>
      <c r="L45" s="45"/>
      <c r="M45" s="45"/>
      <c r="N45" s="45"/>
      <c r="O45" s="45"/>
      <c r="P45" s="45"/>
      <c r="Q45" s="45"/>
      <c r="R45" s="45"/>
      <c r="S45" s="45"/>
    </row>
    <row r="46" spans="4:19" ht="12.75" x14ac:dyDescent="0.2">
      <c r="D46" s="45"/>
      <c r="F46" s="45"/>
      <c r="G46" s="45"/>
      <c r="H46" s="45"/>
      <c r="I46" s="45"/>
      <c r="J46" s="45"/>
      <c r="K46" s="45"/>
      <c r="L46" s="45"/>
      <c r="M46" s="45"/>
      <c r="N46" s="45"/>
      <c r="O46" s="45"/>
      <c r="P46" s="45"/>
      <c r="Q46" s="45"/>
      <c r="R46" s="45"/>
      <c r="S46" s="45"/>
    </row>
    <row r="47" spans="4:19" ht="12.75" x14ac:dyDescent="0.2">
      <c r="D47" s="45"/>
      <c r="F47" s="45"/>
      <c r="G47" s="45"/>
      <c r="H47" s="45"/>
      <c r="I47" s="45"/>
      <c r="J47" s="45"/>
      <c r="K47" s="45"/>
      <c r="L47" s="45"/>
      <c r="M47" s="45"/>
      <c r="N47" s="45"/>
      <c r="O47" s="45"/>
      <c r="P47" s="45"/>
      <c r="Q47" s="45"/>
      <c r="R47" s="45"/>
      <c r="S47" s="45"/>
    </row>
    <row r="48" spans="4:19" ht="12.75" x14ac:dyDescent="0.2">
      <c r="D48" s="45"/>
      <c r="F48" s="45"/>
      <c r="G48" s="45"/>
      <c r="H48" s="45"/>
      <c r="I48" s="45"/>
      <c r="J48" s="45"/>
      <c r="K48" s="45"/>
      <c r="L48" s="45"/>
      <c r="M48" s="45"/>
      <c r="N48" s="45"/>
      <c r="O48" s="45"/>
      <c r="P48" s="45"/>
      <c r="Q48" s="45"/>
      <c r="R48" s="45"/>
      <c r="S48" s="45"/>
    </row>
    <row r="49" spans="4:19" ht="12.75" x14ac:dyDescent="0.2">
      <c r="D49" s="45"/>
      <c r="F49" s="45"/>
      <c r="G49" s="45"/>
      <c r="H49" s="45"/>
      <c r="I49" s="45"/>
      <c r="J49" s="45"/>
      <c r="K49" s="45"/>
      <c r="L49" s="45"/>
      <c r="M49" s="45"/>
      <c r="N49" s="45"/>
      <c r="O49" s="45"/>
      <c r="P49" s="45"/>
      <c r="Q49" s="45"/>
      <c r="R49" s="45"/>
      <c r="S49" s="45"/>
    </row>
    <row r="50" spans="4:19" ht="12.75" x14ac:dyDescent="0.2">
      <c r="D50" s="45"/>
      <c r="F50" s="45"/>
      <c r="G50" s="45"/>
      <c r="H50" s="45"/>
      <c r="I50" s="45"/>
      <c r="J50" s="45"/>
      <c r="K50" s="45"/>
      <c r="L50" s="45"/>
      <c r="M50" s="45"/>
      <c r="N50" s="45"/>
      <c r="O50" s="45"/>
      <c r="P50" s="45"/>
      <c r="Q50" s="45"/>
      <c r="R50" s="45"/>
      <c r="S50" s="45"/>
    </row>
    <row r="51" spans="4:19" ht="12.75" x14ac:dyDescent="0.2">
      <c r="D51" s="45"/>
      <c r="F51" s="45"/>
      <c r="G51" s="45"/>
      <c r="H51" s="45"/>
      <c r="I51" s="45"/>
      <c r="J51" s="45"/>
      <c r="K51" s="45"/>
      <c r="L51" s="45"/>
      <c r="M51" s="45"/>
      <c r="N51" s="45"/>
      <c r="O51" s="45"/>
      <c r="P51" s="45"/>
      <c r="Q51" s="45"/>
      <c r="R51" s="45"/>
      <c r="S51" s="45"/>
    </row>
    <row r="52" spans="4:19" ht="12.75" x14ac:dyDescent="0.2">
      <c r="D52" s="45"/>
      <c r="F52" s="45"/>
      <c r="G52" s="45"/>
      <c r="H52" s="45"/>
      <c r="I52" s="45"/>
      <c r="J52" s="45"/>
      <c r="K52" s="45"/>
      <c r="L52" s="45"/>
      <c r="M52" s="45"/>
      <c r="N52" s="45"/>
      <c r="O52" s="45"/>
      <c r="P52" s="45"/>
      <c r="Q52" s="45"/>
      <c r="R52" s="45"/>
      <c r="S52" s="45"/>
    </row>
    <row r="53" spans="4:19" ht="12.75" x14ac:dyDescent="0.2">
      <c r="D53" s="45"/>
      <c r="F53" s="45"/>
      <c r="G53" s="45"/>
      <c r="H53" s="45"/>
      <c r="I53" s="45"/>
      <c r="J53" s="45"/>
      <c r="K53" s="45"/>
      <c r="L53" s="45"/>
      <c r="M53" s="45"/>
      <c r="N53" s="45"/>
      <c r="O53" s="45"/>
      <c r="P53" s="45"/>
      <c r="Q53" s="45"/>
      <c r="R53" s="45"/>
      <c r="S53" s="45"/>
    </row>
    <row r="54" spans="4:19" ht="12.75" x14ac:dyDescent="0.2">
      <c r="D54" s="45"/>
      <c r="F54" s="45"/>
      <c r="G54" s="45"/>
      <c r="H54" s="45"/>
      <c r="I54" s="45"/>
      <c r="J54" s="45"/>
      <c r="K54" s="45"/>
      <c r="L54" s="45"/>
      <c r="M54" s="45"/>
      <c r="N54" s="45"/>
      <c r="O54" s="45"/>
      <c r="P54" s="45"/>
      <c r="Q54" s="45"/>
      <c r="R54" s="45"/>
      <c r="S54" s="45"/>
    </row>
    <row r="55" spans="4:19" ht="12.75" x14ac:dyDescent="0.2">
      <c r="D55" s="45"/>
      <c r="F55" s="45"/>
      <c r="G55" s="45"/>
      <c r="H55" s="45"/>
      <c r="I55" s="45"/>
      <c r="J55" s="45"/>
      <c r="K55" s="45"/>
      <c r="L55" s="45"/>
      <c r="M55" s="45"/>
      <c r="N55" s="45"/>
      <c r="O55" s="45"/>
      <c r="P55" s="45"/>
      <c r="Q55" s="45"/>
      <c r="R55" s="45"/>
      <c r="S55" s="45"/>
    </row>
    <row r="56" spans="4:19" ht="12.75" x14ac:dyDescent="0.2">
      <c r="D56" s="45"/>
      <c r="F56" s="45"/>
      <c r="G56" s="45"/>
      <c r="H56" s="45"/>
      <c r="I56" s="45"/>
      <c r="J56" s="45"/>
      <c r="K56" s="45"/>
      <c r="L56" s="45"/>
      <c r="M56" s="45"/>
      <c r="N56" s="45"/>
      <c r="O56" s="45"/>
      <c r="P56" s="45"/>
      <c r="Q56" s="45"/>
      <c r="R56" s="45"/>
      <c r="S56" s="45"/>
    </row>
    <row r="57" spans="4:19" ht="12.75" x14ac:dyDescent="0.2">
      <c r="D57" s="45"/>
      <c r="F57" s="45"/>
      <c r="G57" s="45"/>
      <c r="H57" s="45"/>
      <c r="I57" s="45"/>
      <c r="J57" s="45"/>
      <c r="K57" s="45"/>
      <c r="L57" s="45"/>
      <c r="M57" s="45"/>
      <c r="N57" s="45"/>
      <c r="O57" s="45"/>
      <c r="P57" s="45"/>
      <c r="Q57" s="45"/>
      <c r="R57" s="45"/>
      <c r="S57" s="45"/>
    </row>
    <row r="58" spans="4:19" ht="12.75" x14ac:dyDescent="0.2">
      <c r="D58" s="45"/>
      <c r="F58" s="45"/>
      <c r="G58" s="45"/>
      <c r="H58" s="45"/>
      <c r="I58" s="45"/>
      <c r="J58" s="45"/>
      <c r="K58" s="45"/>
      <c r="L58" s="45"/>
      <c r="M58" s="45"/>
      <c r="N58" s="45"/>
      <c r="O58" s="45"/>
      <c r="P58" s="45"/>
      <c r="Q58" s="45"/>
      <c r="R58" s="45"/>
      <c r="S58" s="45"/>
    </row>
    <row r="59" spans="4:19" ht="12.75" x14ac:dyDescent="0.2">
      <c r="D59" s="45"/>
      <c r="F59" s="45"/>
      <c r="G59" s="45"/>
      <c r="H59" s="45"/>
      <c r="I59" s="45"/>
      <c r="J59" s="45"/>
      <c r="K59" s="45"/>
      <c r="L59" s="45"/>
      <c r="M59" s="45"/>
      <c r="N59" s="45"/>
      <c r="O59" s="45"/>
      <c r="P59" s="45"/>
      <c r="Q59" s="45"/>
      <c r="R59" s="45"/>
      <c r="S59" s="45"/>
    </row>
    <row r="60" spans="4:19" ht="12.75" x14ac:dyDescent="0.2">
      <c r="D60" s="45"/>
      <c r="F60" s="45"/>
      <c r="G60" s="45"/>
      <c r="H60" s="45"/>
      <c r="I60" s="45"/>
      <c r="J60" s="45"/>
      <c r="K60" s="45"/>
      <c r="L60" s="45"/>
      <c r="M60" s="45"/>
      <c r="N60" s="45"/>
      <c r="O60" s="45"/>
      <c r="P60" s="45"/>
      <c r="Q60" s="45"/>
      <c r="R60" s="45"/>
      <c r="S60" s="45"/>
    </row>
    <row r="61" spans="4:19" ht="12.75" x14ac:dyDescent="0.2">
      <c r="D61" s="45"/>
      <c r="F61" s="45"/>
      <c r="G61" s="45"/>
      <c r="H61" s="45"/>
      <c r="I61" s="45"/>
      <c r="J61" s="45"/>
      <c r="K61" s="45"/>
      <c r="L61" s="45"/>
      <c r="M61" s="45"/>
      <c r="N61" s="45"/>
      <c r="O61" s="45"/>
      <c r="P61" s="45"/>
      <c r="Q61" s="45"/>
      <c r="R61" s="45"/>
      <c r="S61" s="45"/>
    </row>
    <row r="62" spans="4:19" ht="12.75" x14ac:dyDescent="0.2">
      <c r="D62" s="45"/>
      <c r="F62" s="45"/>
      <c r="G62" s="45"/>
      <c r="H62" s="45"/>
      <c r="I62" s="45"/>
      <c r="J62" s="45"/>
      <c r="K62" s="45"/>
      <c r="L62" s="45"/>
      <c r="M62" s="45"/>
      <c r="N62" s="45"/>
      <c r="O62" s="45"/>
      <c r="P62" s="45"/>
      <c r="Q62" s="45"/>
      <c r="R62" s="45"/>
      <c r="S62" s="45"/>
    </row>
    <row r="63" spans="4:19" ht="12.75" x14ac:dyDescent="0.2">
      <c r="D63" s="45"/>
      <c r="F63" s="45"/>
      <c r="G63" s="45"/>
      <c r="H63" s="45"/>
      <c r="I63" s="45"/>
      <c r="J63" s="45"/>
      <c r="K63" s="45"/>
      <c r="L63" s="45"/>
      <c r="M63" s="45"/>
      <c r="N63" s="45"/>
      <c r="O63" s="45"/>
      <c r="P63" s="45"/>
      <c r="Q63" s="45"/>
      <c r="R63" s="45"/>
      <c r="S63" s="45"/>
    </row>
    <row r="64" spans="4:19" ht="12.75" x14ac:dyDescent="0.2">
      <c r="D64" s="45"/>
      <c r="F64" s="45"/>
      <c r="G64" s="45"/>
      <c r="H64" s="45"/>
      <c r="I64" s="45"/>
      <c r="J64" s="45"/>
      <c r="K64" s="45"/>
      <c r="L64" s="45"/>
      <c r="M64" s="45"/>
      <c r="N64" s="45"/>
      <c r="O64" s="45"/>
      <c r="P64" s="45"/>
      <c r="Q64" s="45"/>
      <c r="R64" s="45"/>
      <c r="S64" s="45"/>
    </row>
  </sheetData>
  <mergeCells count="1">
    <mergeCell ref="A1:B1"/>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51"/>
  <sheetViews>
    <sheetView workbookViewId="0"/>
  </sheetViews>
  <sheetFormatPr baseColWidth="10" defaultColWidth="11.42578125" defaultRowHeight="11.25" x14ac:dyDescent="0.2"/>
  <cols>
    <col min="1" max="1" width="11.7109375" style="39" customWidth="1"/>
    <col min="2" max="2" width="50" style="1" bestFit="1" customWidth="1"/>
    <col min="3" max="16384" width="11.42578125" style="1"/>
  </cols>
  <sheetData>
    <row r="1" spans="1:2" x14ac:dyDescent="0.2">
      <c r="A1" s="114" t="s">
        <v>1899</v>
      </c>
      <c r="B1" s="119" t="s">
        <v>1900</v>
      </c>
    </row>
    <row r="2" spans="1:2" x14ac:dyDescent="0.2">
      <c r="A2" s="118">
        <v>1</v>
      </c>
      <c r="B2" s="188" t="s">
        <v>760</v>
      </c>
    </row>
    <row r="3" spans="1:2" x14ac:dyDescent="0.2">
      <c r="A3" s="118">
        <v>2</v>
      </c>
      <c r="B3" s="188" t="s">
        <v>697</v>
      </c>
    </row>
    <row r="4" spans="1:2" x14ac:dyDescent="0.2">
      <c r="A4" s="118">
        <v>3</v>
      </c>
      <c r="B4" s="120" t="s">
        <v>668</v>
      </c>
    </row>
    <row r="5" spans="1:2" x14ac:dyDescent="0.2">
      <c r="A5" s="118">
        <v>4</v>
      </c>
      <c r="B5" s="120" t="s">
        <v>669</v>
      </c>
    </row>
    <row r="6" spans="1:2" x14ac:dyDescent="0.2">
      <c r="A6" s="118">
        <v>5</v>
      </c>
      <c r="B6" s="120" t="s">
        <v>670</v>
      </c>
    </row>
    <row r="7" spans="1:2" x14ac:dyDescent="0.2">
      <c r="A7" s="118">
        <v>6</v>
      </c>
      <c r="B7" s="120" t="s">
        <v>671</v>
      </c>
    </row>
    <row r="8" spans="1:2" x14ac:dyDescent="0.2">
      <c r="A8" s="118">
        <v>7</v>
      </c>
      <c r="B8" s="120" t="s">
        <v>672</v>
      </c>
    </row>
    <row r="9" spans="1:2" x14ac:dyDescent="0.2">
      <c r="A9" s="118">
        <v>8</v>
      </c>
      <c r="B9" s="120" t="s">
        <v>673</v>
      </c>
    </row>
    <row r="10" spans="1:2" x14ac:dyDescent="0.2">
      <c r="A10" s="118">
        <v>9</v>
      </c>
      <c r="B10" s="188" t="s">
        <v>690</v>
      </c>
    </row>
    <row r="11" spans="1:2" x14ac:dyDescent="0.2">
      <c r="A11" s="118">
        <v>10</v>
      </c>
      <c r="B11" s="120" t="s">
        <v>674</v>
      </c>
    </row>
    <row r="12" spans="1:2" x14ac:dyDescent="0.2">
      <c r="A12" s="118">
        <v>11</v>
      </c>
      <c r="B12" s="120" t="s">
        <v>675</v>
      </c>
    </row>
    <row r="13" spans="1:2" x14ac:dyDescent="0.2">
      <c r="A13" s="118">
        <v>12</v>
      </c>
      <c r="B13" s="120" t="s">
        <v>676</v>
      </c>
    </row>
    <row r="14" spans="1:2" x14ac:dyDescent="0.2">
      <c r="A14" s="118">
        <v>13</v>
      </c>
      <c r="B14" s="120" t="s">
        <v>677</v>
      </c>
    </row>
    <row r="15" spans="1:2" x14ac:dyDescent="0.2">
      <c r="A15" s="118">
        <v>14</v>
      </c>
      <c r="B15" s="188" t="s">
        <v>763</v>
      </c>
    </row>
    <row r="16" spans="1:2" x14ac:dyDescent="0.2">
      <c r="A16" s="118">
        <v>15</v>
      </c>
      <c r="B16" s="188" t="s">
        <v>764</v>
      </c>
    </row>
    <row r="17" spans="1:2" x14ac:dyDescent="0.2">
      <c r="A17" s="118">
        <v>16</v>
      </c>
      <c r="B17" s="188" t="s">
        <v>765</v>
      </c>
    </row>
    <row r="18" spans="1:2" x14ac:dyDescent="0.2">
      <c r="A18" s="118">
        <v>17</v>
      </c>
      <c r="B18" s="120" t="s">
        <v>766</v>
      </c>
    </row>
    <row r="19" spans="1:2" x14ac:dyDescent="0.2">
      <c r="A19" s="118">
        <v>18</v>
      </c>
      <c r="B19" s="120" t="s">
        <v>810</v>
      </c>
    </row>
    <row r="20" spans="1:2" x14ac:dyDescent="0.2">
      <c r="A20" s="118">
        <v>19</v>
      </c>
      <c r="B20" s="120" t="s">
        <v>811</v>
      </c>
    </row>
    <row r="21" spans="1:2" x14ac:dyDescent="0.2">
      <c r="A21" s="118">
        <v>20</v>
      </c>
      <c r="B21" s="120" t="s">
        <v>812</v>
      </c>
    </row>
    <row r="22" spans="1:2" x14ac:dyDescent="0.2">
      <c r="A22" s="118">
        <v>21</v>
      </c>
      <c r="B22" s="120" t="s">
        <v>770</v>
      </c>
    </row>
    <row r="23" spans="1:2" x14ac:dyDescent="0.2">
      <c r="A23" s="118">
        <v>22</v>
      </c>
      <c r="B23" s="120" t="s">
        <v>813</v>
      </c>
    </row>
    <row r="24" spans="1:2" x14ac:dyDescent="0.2">
      <c r="A24" s="118">
        <v>23</v>
      </c>
      <c r="B24" s="188" t="s">
        <v>691</v>
      </c>
    </row>
    <row r="25" spans="1:2" x14ac:dyDescent="0.2">
      <c r="A25" s="118">
        <v>24</v>
      </c>
      <c r="B25" s="120" t="s">
        <v>678</v>
      </c>
    </row>
    <row r="26" spans="1:2" x14ac:dyDescent="0.2">
      <c r="A26" s="118">
        <v>25</v>
      </c>
      <c r="B26" s="120" t="s">
        <v>3099</v>
      </c>
    </row>
    <row r="27" spans="1:2" x14ac:dyDescent="0.2">
      <c r="A27" s="118">
        <v>26</v>
      </c>
      <c r="B27" s="120" t="s">
        <v>679</v>
      </c>
    </row>
    <row r="28" spans="1:2" x14ac:dyDescent="0.2">
      <c r="A28" s="118">
        <v>27</v>
      </c>
      <c r="B28" s="120" t="s">
        <v>680</v>
      </c>
    </row>
    <row r="29" spans="1:2" x14ac:dyDescent="0.2">
      <c r="A29" s="118">
        <v>28</v>
      </c>
      <c r="B29" s="120" t="s">
        <v>681</v>
      </c>
    </row>
    <row r="30" spans="1:2" x14ac:dyDescent="0.2">
      <c r="A30" s="118">
        <v>29</v>
      </c>
      <c r="B30" s="120" t="s">
        <v>682</v>
      </c>
    </row>
    <row r="31" spans="1:2" x14ac:dyDescent="0.2">
      <c r="A31" s="118">
        <v>30</v>
      </c>
      <c r="B31" s="120" t="s">
        <v>683</v>
      </c>
    </row>
    <row r="32" spans="1:2" x14ac:dyDescent="0.2">
      <c r="A32" s="118">
        <v>31</v>
      </c>
      <c r="B32" s="120" t="s">
        <v>684</v>
      </c>
    </row>
    <row r="33" spans="1:2" x14ac:dyDescent="0.2">
      <c r="A33" s="118">
        <v>32</v>
      </c>
      <c r="B33" s="120" t="s">
        <v>685</v>
      </c>
    </row>
    <row r="34" spans="1:2" x14ac:dyDescent="0.2">
      <c r="A34" s="118">
        <v>33</v>
      </c>
      <c r="B34" s="120" t="s">
        <v>686</v>
      </c>
    </row>
    <row r="35" spans="1:2" x14ac:dyDescent="0.2">
      <c r="A35" s="118">
        <v>34</v>
      </c>
      <c r="B35" s="120" t="s">
        <v>687</v>
      </c>
    </row>
    <row r="36" spans="1:2" x14ac:dyDescent="0.2">
      <c r="A36" s="118">
        <v>35</v>
      </c>
      <c r="B36" s="120" t="s">
        <v>688</v>
      </c>
    </row>
    <row r="37" spans="1:2" x14ac:dyDescent="0.2">
      <c r="A37" s="118">
        <v>36</v>
      </c>
      <c r="B37" s="120" t="s">
        <v>689</v>
      </c>
    </row>
    <row r="38" spans="1:2" x14ac:dyDescent="0.2">
      <c r="A38" s="118">
        <v>37</v>
      </c>
      <c r="B38" s="188" t="s">
        <v>692</v>
      </c>
    </row>
    <row r="39" spans="1:2" x14ac:dyDescent="0.2">
      <c r="A39" s="118">
        <v>38</v>
      </c>
      <c r="B39" s="120" t="s">
        <v>693</v>
      </c>
    </row>
    <row r="40" spans="1:2" x14ac:dyDescent="0.2">
      <c r="A40" s="118">
        <v>39</v>
      </c>
      <c r="B40" s="120" t="s">
        <v>694</v>
      </c>
    </row>
    <row r="41" spans="1:2" x14ac:dyDescent="0.2">
      <c r="A41" s="118">
        <v>40</v>
      </c>
      <c r="B41" s="120" t="s">
        <v>695</v>
      </c>
    </row>
    <row r="42" spans="1:2" x14ac:dyDescent="0.2">
      <c r="A42" s="118">
        <v>41</v>
      </c>
      <c r="B42" s="120" t="s">
        <v>696</v>
      </c>
    </row>
    <row r="43" spans="1:2" x14ac:dyDescent="0.2">
      <c r="A43" s="118">
        <v>42</v>
      </c>
      <c r="B43" s="188" t="s">
        <v>775</v>
      </c>
    </row>
    <row r="44" spans="1:2" x14ac:dyDescent="0.2">
      <c r="A44" s="118">
        <v>43</v>
      </c>
      <c r="B44" s="120" t="s">
        <v>776</v>
      </c>
    </row>
    <row r="45" spans="1:2" x14ac:dyDescent="0.2">
      <c r="A45" s="118">
        <v>44</v>
      </c>
      <c r="B45" s="120" t="s">
        <v>777</v>
      </c>
    </row>
    <row r="46" spans="1:2" x14ac:dyDescent="0.2">
      <c r="A46" s="118">
        <v>45</v>
      </c>
      <c r="B46" s="120" t="s">
        <v>778</v>
      </c>
    </row>
    <row r="47" spans="1:2" x14ac:dyDescent="0.2">
      <c r="A47" s="118">
        <v>46</v>
      </c>
      <c r="B47" s="120" t="s">
        <v>779</v>
      </c>
    </row>
    <row r="48" spans="1:2" x14ac:dyDescent="0.2">
      <c r="A48" s="118">
        <v>47</v>
      </c>
      <c r="B48" s="188" t="s">
        <v>780</v>
      </c>
    </row>
    <row r="49" spans="1:2" x14ac:dyDescent="0.2">
      <c r="A49" s="118">
        <v>48</v>
      </c>
      <c r="B49" s="120" t="s">
        <v>781</v>
      </c>
    </row>
    <row r="50" spans="1:2" x14ac:dyDescent="0.2">
      <c r="A50" s="118">
        <v>49</v>
      </c>
      <c r="B50" s="120" t="s">
        <v>782</v>
      </c>
    </row>
    <row r="51" spans="1:2" x14ac:dyDescent="0.2">
      <c r="A51" s="118">
        <v>50</v>
      </c>
      <c r="B51" s="188" t="s">
        <v>745</v>
      </c>
    </row>
  </sheetData>
  <autoFilter ref="A1:B1"/>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E88"/>
  <sheetViews>
    <sheetView workbookViewId="0"/>
  </sheetViews>
  <sheetFormatPr baseColWidth="10" defaultColWidth="11.42578125" defaultRowHeight="13.5" x14ac:dyDescent="0.25"/>
  <cols>
    <col min="1" max="1" width="71.42578125" style="117" bestFit="1" customWidth="1"/>
    <col min="2" max="2" width="68.85546875" style="117" bestFit="1" customWidth="1"/>
    <col min="3" max="16384" width="11.42578125" style="117"/>
  </cols>
  <sheetData>
    <row r="1" spans="1:5" x14ac:dyDescent="0.25">
      <c r="A1" s="116" t="s">
        <v>1813</v>
      </c>
    </row>
    <row r="2" spans="1:5" s="45" customFormat="1" ht="12.75" x14ac:dyDescent="0.2">
      <c r="A2" s="45" t="s">
        <v>1814</v>
      </c>
      <c r="B2" s="45" t="s">
        <v>1815</v>
      </c>
    </row>
    <row r="3" spans="1:5" s="45" customFormat="1" ht="12.75" x14ac:dyDescent="0.2">
      <c r="A3" s="45" t="s">
        <v>1816</v>
      </c>
      <c r="B3" s="45" t="s">
        <v>1817</v>
      </c>
    </row>
    <row r="4" spans="1:5" s="45" customFormat="1" ht="12.75" x14ac:dyDescent="0.2">
      <c r="A4" s="45" t="s">
        <v>1818</v>
      </c>
      <c r="B4" s="45" t="s">
        <v>1819</v>
      </c>
    </row>
    <row r="5" spans="1:5" s="45" customFormat="1" ht="12.75" x14ac:dyDescent="0.2">
      <c r="A5" s="45" t="s">
        <v>1820</v>
      </c>
      <c r="B5" s="45" t="s">
        <v>1821</v>
      </c>
    </row>
    <row r="6" spans="1:5" s="45" customFormat="1" ht="12.75" x14ac:dyDescent="0.2">
      <c r="A6" s="45" t="s">
        <v>1822</v>
      </c>
      <c r="B6" s="45" t="s">
        <v>1823</v>
      </c>
    </row>
    <row r="7" spans="1:5" s="45" customFormat="1" ht="12.75" x14ac:dyDescent="0.2">
      <c r="A7" s="45" t="s">
        <v>1824</v>
      </c>
      <c r="B7" s="45" t="s">
        <v>1825</v>
      </c>
    </row>
    <row r="8" spans="1:5" s="45" customFormat="1" ht="12.75" x14ac:dyDescent="0.2">
      <c r="A8" s="45" t="s">
        <v>1826</v>
      </c>
      <c r="B8" s="45" t="s">
        <v>1827</v>
      </c>
    </row>
    <row r="9" spans="1:5" s="45" customFormat="1" ht="12.75" x14ac:dyDescent="0.2"/>
    <row r="10" spans="1:5" s="45" customFormat="1" x14ac:dyDescent="0.25">
      <c r="A10" s="45" t="s">
        <v>1828</v>
      </c>
      <c r="B10" s="45" t="s">
        <v>1829</v>
      </c>
      <c r="E10" s="117"/>
    </row>
    <row r="11" spans="1:5" s="45" customFormat="1" x14ac:dyDescent="0.25">
      <c r="A11" s="45" t="s">
        <v>1830</v>
      </c>
      <c r="B11" s="45" t="s">
        <v>1831</v>
      </c>
      <c r="E11" s="117"/>
    </row>
    <row r="12" spans="1:5" s="45" customFormat="1" x14ac:dyDescent="0.25">
      <c r="A12" s="45" t="s">
        <v>1830</v>
      </c>
      <c r="B12" s="45" t="s">
        <v>1897</v>
      </c>
      <c r="E12" s="117"/>
    </row>
    <row r="13" spans="1:5" s="45" customFormat="1" ht="12.75" x14ac:dyDescent="0.2">
      <c r="A13" s="45" t="s">
        <v>1832</v>
      </c>
    </row>
    <row r="14" spans="1:5" s="45" customFormat="1" ht="12.75" x14ac:dyDescent="0.2"/>
    <row r="15" spans="1:5" s="45" customFormat="1" ht="12.75" x14ac:dyDescent="0.2">
      <c r="A15" s="116" t="s">
        <v>1833</v>
      </c>
    </row>
    <row r="16" spans="1:5" x14ac:dyDescent="0.25">
      <c r="A16" s="117" t="s">
        <v>1834</v>
      </c>
    </row>
    <row r="17" spans="1:1" x14ac:dyDescent="0.25">
      <c r="A17" s="117" t="s">
        <v>1835</v>
      </c>
    </row>
    <row r="18" spans="1:1" x14ac:dyDescent="0.25">
      <c r="A18" s="117" t="s">
        <v>1836</v>
      </c>
    </row>
    <row r="19" spans="1:1" x14ac:dyDescent="0.25">
      <c r="A19" s="117" t="s">
        <v>1837</v>
      </c>
    </row>
    <row r="20" spans="1:1" x14ac:dyDescent="0.25">
      <c r="A20" s="117" t="s">
        <v>1838</v>
      </c>
    </row>
    <row r="21" spans="1:1" x14ac:dyDescent="0.25">
      <c r="A21" s="117" t="s">
        <v>1839</v>
      </c>
    </row>
    <row r="22" spans="1:1" x14ac:dyDescent="0.25">
      <c r="A22" s="117" t="s">
        <v>1840</v>
      </c>
    </row>
    <row r="23" spans="1:1" x14ac:dyDescent="0.25">
      <c r="A23" s="117" t="s">
        <v>1841</v>
      </c>
    </row>
    <row r="24" spans="1:1" x14ac:dyDescent="0.25">
      <c r="A24" s="117" t="s">
        <v>1842</v>
      </c>
    </row>
    <row r="25" spans="1:1" x14ac:dyDescent="0.25">
      <c r="A25" s="117" t="s">
        <v>1843</v>
      </c>
    </row>
    <row r="26" spans="1:1" x14ac:dyDescent="0.25">
      <c r="A26" s="117" t="s">
        <v>1844</v>
      </c>
    </row>
    <row r="27" spans="1:1" x14ac:dyDescent="0.25">
      <c r="A27" s="117" t="s">
        <v>1845</v>
      </c>
    </row>
    <row r="28" spans="1:1" x14ac:dyDescent="0.25">
      <c r="A28" s="117" t="s">
        <v>1846</v>
      </c>
    </row>
    <row r="29" spans="1:1" x14ac:dyDescent="0.25">
      <c r="A29" s="117" t="s">
        <v>1847</v>
      </c>
    </row>
    <row r="30" spans="1:1" x14ac:dyDescent="0.25">
      <c r="A30" s="117" t="s">
        <v>1848</v>
      </c>
    </row>
    <row r="31" spans="1:1" x14ac:dyDescent="0.25">
      <c r="A31" s="117" t="s">
        <v>1849</v>
      </c>
    </row>
    <row r="32" spans="1:1" x14ac:dyDescent="0.25">
      <c r="A32" s="117" t="s">
        <v>1850</v>
      </c>
    </row>
    <row r="33" spans="1:1" x14ac:dyDescent="0.25">
      <c r="A33" s="117" t="s">
        <v>1851</v>
      </c>
    </row>
    <row r="34" spans="1:1" x14ac:dyDescent="0.25">
      <c r="A34" s="117" t="s">
        <v>1852</v>
      </c>
    </row>
    <row r="35" spans="1:1" x14ac:dyDescent="0.25">
      <c r="A35" s="117" t="s">
        <v>1853</v>
      </c>
    </row>
    <row r="36" spans="1:1" x14ac:dyDescent="0.25">
      <c r="A36" s="117" t="s">
        <v>1854</v>
      </c>
    </row>
    <row r="37" spans="1:1" x14ac:dyDescent="0.25">
      <c r="A37" s="117" t="s">
        <v>1855</v>
      </c>
    </row>
    <row r="38" spans="1:1" x14ac:dyDescent="0.25">
      <c r="A38" s="117" t="s">
        <v>1856</v>
      </c>
    </row>
    <row r="39" spans="1:1" x14ac:dyDescent="0.25">
      <c r="A39" s="117" t="s">
        <v>1857</v>
      </c>
    </row>
    <row r="40" spans="1:1" x14ac:dyDescent="0.25">
      <c r="A40" s="117" t="s">
        <v>1858</v>
      </c>
    </row>
    <row r="41" spans="1:1" x14ac:dyDescent="0.25">
      <c r="A41" s="117" t="s">
        <v>1857</v>
      </c>
    </row>
    <row r="42" spans="1:1" x14ac:dyDescent="0.25">
      <c r="A42" s="117" t="s">
        <v>1859</v>
      </c>
    </row>
    <row r="43" spans="1:1" x14ac:dyDescent="0.25">
      <c r="A43" s="117" t="s">
        <v>1860</v>
      </c>
    </row>
    <row r="44" spans="1:1" x14ac:dyDescent="0.25">
      <c r="A44" s="117" t="s">
        <v>1861</v>
      </c>
    </row>
    <row r="45" spans="1:1" x14ac:dyDescent="0.25">
      <c r="A45" s="117" t="s">
        <v>1862</v>
      </c>
    </row>
    <row r="46" spans="1:1" x14ac:dyDescent="0.25">
      <c r="A46" s="117" t="s">
        <v>1863</v>
      </c>
    </row>
    <row r="47" spans="1:1" x14ac:dyDescent="0.25">
      <c r="A47" s="117" t="s">
        <v>1864</v>
      </c>
    </row>
    <row r="48" spans="1:1" x14ac:dyDescent="0.25">
      <c r="A48" s="117" t="s">
        <v>1865</v>
      </c>
    </row>
    <row r="49" spans="1:1" x14ac:dyDescent="0.25">
      <c r="A49" s="117" t="s">
        <v>1866</v>
      </c>
    </row>
    <row r="50" spans="1:1" x14ac:dyDescent="0.25">
      <c r="A50" s="117" t="s">
        <v>1867</v>
      </c>
    </row>
    <row r="51" spans="1:1" x14ac:dyDescent="0.25">
      <c r="A51" s="117" t="s">
        <v>1868</v>
      </c>
    </row>
    <row r="52" spans="1:1" x14ac:dyDescent="0.25">
      <c r="A52" s="117" t="s">
        <v>1869</v>
      </c>
    </row>
    <row r="53" spans="1:1" x14ac:dyDescent="0.25">
      <c r="A53" s="117" t="s">
        <v>1843</v>
      </c>
    </row>
    <row r="54" spans="1:1" x14ac:dyDescent="0.25">
      <c r="A54" s="117" t="s">
        <v>1870</v>
      </c>
    </row>
    <row r="55" spans="1:1" x14ac:dyDescent="0.25">
      <c r="A55" s="117" t="s">
        <v>1845</v>
      </c>
    </row>
    <row r="56" spans="1:1" x14ac:dyDescent="0.25">
      <c r="A56" s="117" t="s">
        <v>1871</v>
      </c>
    </row>
    <row r="57" spans="1:1" x14ac:dyDescent="0.25">
      <c r="A57" s="117" t="s">
        <v>1872</v>
      </c>
    </row>
    <row r="58" spans="1:1" x14ac:dyDescent="0.25">
      <c r="A58" s="117" t="s">
        <v>1847</v>
      </c>
    </row>
    <row r="59" spans="1:1" x14ac:dyDescent="0.25">
      <c r="A59" s="117" t="s">
        <v>1873</v>
      </c>
    </row>
    <row r="60" spans="1:1" x14ac:dyDescent="0.25">
      <c r="A60" s="117" t="s">
        <v>1874</v>
      </c>
    </row>
    <row r="61" spans="1:1" x14ac:dyDescent="0.25">
      <c r="A61" s="117" t="s">
        <v>1875</v>
      </c>
    </row>
    <row r="62" spans="1:1" x14ac:dyDescent="0.25">
      <c r="A62" s="117" t="s">
        <v>1876</v>
      </c>
    </row>
    <row r="63" spans="1:1" x14ac:dyDescent="0.25">
      <c r="A63" s="117" t="s">
        <v>1877</v>
      </c>
    </row>
    <row r="64" spans="1:1" x14ac:dyDescent="0.25">
      <c r="A64" s="117" t="s">
        <v>1878</v>
      </c>
    </row>
    <row r="65" spans="1:1" x14ac:dyDescent="0.25">
      <c r="A65" s="117" t="s">
        <v>1879</v>
      </c>
    </row>
    <row r="66" spans="1:1" x14ac:dyDescent="0.25">
      <c r="A66" s="117" t="s">
        <v>1880</v>
      </c>
    </row>
    <row r="67" spans="1:1" x14ac:dyDescent="0.25">
      <c r="A67" s="117" t="s">
        <v>1881</v>
      </c>
    </row>
    <row r="68" spans="1:1" x14ac:dyDescent="0.25">
      <c r="A68" s="117" t="s">
        <v>1882</v>
      </c>
    </row>
    <row r="69" spans="1:1" x14ac:dyDescent="0.25">
      <c r="A69" s="117" t="s">
        <v>1883</v>
      </c>
    </row>
    <row r="70" spans="1:1" x14ac:dyDescent="0.25">
      <c r="A70" s="117" t="s">
        <v>1882</v>
      </c>
    </row>
    <row r="71" spans="1:1" x14ac:dyDescent="0.25">
      <c r="A71" s="117" t="s">
        <v>1859</v>
      </c>
    </row>
    <row r="72" spans="1:1" x14ac:dyDescent="0.25">
      <c r="A72" s="117" t="s">
        <v>1884</v>
      </c>
    </row>
    <row r="73" spans="1:1" x14ac:dyDescent="0.25">
      <c r="A73" s="117" t="s">
        <v>1861</v>
      </c>
    </row>
    <row r="74" spans="1:1" x14ac:dyDescent="0.25">
      <c r="A74" s="117" t="s">
        <v>1885</v>
      </c>
    </row>
    <row r="75" spans="1:1" x14ac:dyDescent="0.25">
      <c r="A75" s="117" t="s">
        <v>1886</v>
      </c>
    </row>
    <row r="76" spans="1:1" x14ac:dyDescent="0.25">
      <c r="A76" s="117" t="s">
        <v>1864</v>
      </c>
    </row>
    <row r="77" spans="1:1" x14ac:dyDescent="0.25">
      <c r="A77" s="117" t="s">
        <v>1887</v>
      </c>
    </row>
    <row r="78" spans="1:1" x14ac:dyDescent="0.25">
      <c r="A78" s="117" t="s">
        <v>1866</v>
      </c>
    </row>
    <row r="79" spans="1:1" x14ac:dyDescent="0.25">
      <c r="A79" s="117" t="s">
        <v>1888</v>
      </c>
    </row>
    <row r="80" spans="1:1" x14ac:dyDescent="0.25">
      <c r="A80" s="117" t="s">
        <v>1889</v>
      </c>
    </row>
    <row r="81" spans="1:1" x14ac:dyDescent="0.25">
      <c r="A81" s="117" t="s">
        <v>1890</v>
      </c>
    </row>
    <row r="82" spans="1:1" x14ac:dyDescent="0.25">
      <c r="A82" s="117" t="s">
        <v>1864</v>
      </c>
    </row>
    <row r="83" spans="1:1" x14ac:dyDescent="0.25">
      <c r="A83" s="117" t="s">
        <v>1891</v>
      </c>
    </row>
    <row r="84" spans="1:1" x14ac:dyDescent="0.25">
      <c r="A84" s="117" t="s">
        <v>1892</v>
      </c>
    </row>
    <row r="85" spans="1:1" x14ac:dyDescent="0.25">
      <c r="A85" s="117" t="s">
        <v>1893</v>
      </c>
    </row>
    <row r="86" spans="1:1" x14ac:dyDescent="0.25">
      <c r="A86" s="117" t="s">
        <v>1894</v>
      </c>
    </row>
    <row r="87" spans="1:1" x14ac:dyDescent="0.25">
      <c r="A87" s="117" t="s">
        <v>1895</v>
      </c>
    </row>
    <row r="88" spans="1:1" x14ac:dyDescent="0.25">
      <c r="A88" s="117" t="s">
        <v>1896</v>
      </c>
    </row>
  </sheetData>
  <pageMargins left="0.78740157499999996" right="0.78740157499999996" top="0.984251969" bottom="0.984251969" header="0.4921259845" footer="0.4921259845"/>
  <pageSetup paperSize="9" orientation="portrait" horizontalDpi="4294967294"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23"/>
  <sheetViews>
    <sheetView workbookViewId="0"/>
  </sheetViews>
  <sheetFormatPr baseColWidth="10" defaultColWidth="11.42578125" defaultRowHeight="11.25" x14ac:dyDescent="0.2"/>
  <cols>
    <col min="1" max="1" width="8.42578125" style="89" bestFit="1" customWidth="1"/>
    <col min="2" max="2" width="21.28515625" style="89" bestFit="1" customWidth="1"/>
    <col min="3" max="3" width="2.85546875" style="89" customWidth="1"/>
    <col min="4" max="4" width="8.42578125" style="89" bestFit="1" customWidth="1"/>
    <col min="5" max="5" width="19" style="89" bestFit="1" customWidth="1"/>
    <col min="6" max="16384" width="11.42578125" style="89"/>
  </cols>
  <sheetData>
    <row r="1" spans="1:5" x14ac:dyDescent="0.2">
      <c r="A1" s="122" t="s">
        <v>1901</v>
      </c>
      <c r="B1" s="122" t="s">
        <v>1768</v>
      </c>
      <c r="D1" s="122" t="s">
        <v>1901</v>
      </c>
      <c r="E1" s="122" t="s">
        <v>1768</v>
      </c>
    </row>
    <row r="2" spans="1:5" x14ac:dyDescent="0.2">
      <c r="A2" s="90">
        <v>1</v>
      </c>
      <c r="B2" s="115" t="s">
        <v>1769</v>
      </c>
      <c r="D2" s="90">
        <v>23</v>
      </c>
      <c r="E2" s="115" t="s">
        <v>1791</v>
      </c>
    </row>
    <row r="3" spans="1:5" x14ac:dyDescent="0.2">
      <c r="A3" s="90">
        <v>2</v>
      </c>
      <c r="B3" s="115" t="s">
        <v>1770</v>
      </c>
      <c r="D3" s="90">
        <v>24</v>
      </c>
      <c r="E3" s="115" t="s">
        <v>1792</v>
      </c>
    </row>
    <row r="4" spans="1:5" x14ac:dyDescent="0.2">
      <c r="A4" s="90">
        <v>3</v>
      </c>
      <c r="B4" s="115" t="s">
        <v>1771</v>
      </c>
      <c r="D4" s="90">
        <v>25</v>
      </c>
      <c r="E4" s="115" t="s">
        <v>1793</v>
      </c>
    </row>
    <row r="5" spans="1:5" x14ac:dyDescent="0.2">
      <c r="A5" s="90">
        <v>4</v>
      </c>
      <c r="B5" s="115" t="s">
        <v>1772</v>
      </c>
      <c r="D5" s="90">
        <v>26</v>
      </c>
      <c r="E5" s="115" t="s">
        <v>1794</v>
      </c>
    </row>
    <row r="6" spans="1:5" x14ac:dyDescent="0.2">
      <c r="A6" s="90">
        <v>5</v>
      </c>
      <c r="B6" s="115" t="s">
        <v>1773</v>
      </c>
      <c r="D6" s="90">
        <v>27</v>
      </c>
      <c r="E6" s="115" t="s">
        <v>1795</v>
      </c>
    </row>
    <row r="7" spans="1:5" x14ac:dyDescent="0.2">
      <c r="A7" s="90">
        <v>6</v>
      </c>
      <c r="B7" s="115" t="s">
        <v>1774</v>
      </c>
      <c r="D7" s="90">
        <v>28</v>
      </c>
      <c r="E7" s="115" t="s">
        <v>1796</v>
      </c>
    </row>
    <row r="8" spans="1:5" x14ac:dyDescent="0.2">
      <c r="A8" s="90">
        <v>7</v>
      </c>
      <c r="B8" s="115" t="s">
        <v>1775</v>
      </c>
      <c r="D8" s="90">
        <v>29</v>
      </c>
      <c r="E8" s="115" t="s">
        <v>1797</v>
      </c>
    </row>
    <row r="9" spans="1:5" x14ac:dyDescent="0.2">
      <c r="A9" s="90">
        <v>8</v>
      </c>
      <c r="B9" s="115" t="s">
        <v>1776</v>
      </c>
      <c r="D9" s="90">
        <v>30</v>
      </c>
      <c r="E9" s="115" t="s">
        <v>1798</v>
      </c>
    </row>
    <row r="10" spans="1:5" x14ac:dyDescent="0.2">
      <c r="A10" s="90">
        <v>9</v>
      </c>
      <c r="B10" s="115" t="s">
        <v>1777</v>
      </c>
      <c r="D10" s="90">
        <v>31</v>
      </c>
      <c r="E10" s="115" t="s">
        <v>1799</v>
      </c>
    </row>
    <row r="11" spans="1:5" x14ac:dyDescent="0.2">
      <c r="A11" s="90">
        <v>10</v>
      </c>
      <c r="B11" s="115" t="s">
        <v>1778</v>
      </c>
      <c r="D11" s="90">
        <v>32</v>
      </c>
      <c r="E11" s="115" t="s">
        <v>1800</v>
      </c>
    </row>
    <row r="12" spans="1:5" x14ac:dyDescent="0.2">
      <c r="A12" s="90">
        <v>11</v>
      </c>
      <c r="B12" s="115" t="s">
        <v>1779</v>
      </c>
      <c r="D12" s="90">
        <v>33</v>
      </c>
      <c r="E12" s="115" t="s">
        <v>1801</v>
      </c>
    </row>
    <row r="13" spans="1:5" x14ac:dyDescent="0.2">
      <c r="A13" s="90">
        <v>12</v>
      </c>
      <c r="B13" s="115" t="s">
        <v>1780</v>
      </c>
      <c r="D13" s="90">
        <v>34</v>
      </c>
      <c r="E13" s="115" t="s">
        <v>1802</v>
      </c>
    </row>
    <row r="14" spans="1:5" x14ac:dyDescent="0.2">
      <c r="A14" s="90">
        <v>13</v>
      </c>
      <c r="B14" s="115" t="s">
        <v>1781</v>
      </c>
      <c r="D14" s="90">
        <v>35</v>
      </c>
      <c r="E14" s="115" t="s">
        <v>1803</v>
      </c>
    </row>
    <row r="15" spans="1:5" x14ac:dyDescent="0.2">
      <c r="A15" s="90">
        <v>14</v>
      </c>
      <c r="B15" s="115" t="s">
        <v>1782</v>
      </c>
      <c r="D15" s="90">
        <v>36</v>
      </c>
      <c r="E15" s="115" t="s">
        <v>1804</v>
      </c>
    </row>
    <row r="16" spans="1:5" x14ac:dyDescent="0.2">
      <c r="A16" s="90">
        <v>15</v>
      </c>
      <c r="B16" s="115" t="s">
        <v>1783</v>
      </c>
      <c r="D16" s="90">
        <v>37</v>
      </c>
      <c r="E16" s="115" t="s">
        <v>1805</v>
      </c>
    </row>
    <row r="17" spans="1:5" x14ac:dyDescent="0.2">
      <c r="A17" s="90">
        <v>16</v>
      </c>
      <c r="B17" s="115" t="s">
        <v>1784</v>
      </c>
      <c r="D17" s="90">
        <v>38</v>
      </c>
      <c r="E17" s="115" t="s">
        <v>1806</v>
      </c>
    </row>
    <row r="18" spans="1:5" x14ac:dyDescent="0.2">
      <c r="A18" s="90">
        <v>17</v>
      </c>
      <c r="B18" s="115" t="s">
        <v>1785</v>
      </c>
      <c r="D18" s="90">
        <v>39</v>
      </c>
      <c r="E18" s="115" t="s">
        <v>1807</v>
      </c>
    </row>
    <row r="19" spans="1:5" x14ac:dyDescent="0.2">
      <c r="A19" s="90">
        <v>18</v>
      </c>
      <c r="B19" s="115" t="s">
        <v>1786</v>
      </c>
      <c r="D19" s="90">
        <v>40</v>
      </c>
      <c r="E19" s="115" t="s">
        <v>1808</v>
      </c>
    </row>
    <row r="20" spans="1:5" x14ac:dyDescent="0.2">
      <c r="A20" s="90">
        <v>19</v>
      </c>
      <c r="B20" s="115" t="s">
        <v>1787</v>
      </c>
      <c r="D20" s="90">
        <v>41</v>
      </c>
      <c r="E20" s="115" t="s">
        <v>1809</v>
      </c>
    </row>
    <row r="21" spans="1:5" x14ac:dyDescent="0.2">
      <c r="A21" s="90">
        <v>20</v>
      </c>
      <c r="B21" s="115" t="s">
        <v>1788</v>
      </c>
      <c r="D21" s="90">
        <v>42</v>
      </c>
      <c r="E21" s="115" t="s">
        <v>1810</v>
      </c>
    </row>
    <row r="22" spans="1:5" x14ac:dyDescent="0.2">
      <c r="A22" s="90">
        <v>21</v>
      </c>
      <c r="B22" s="115" t="s">
        <v>1789</v>
      </c>
      <c r="D22" s="90">
        <v>43</v>
      </c>
      <c r="E22" s="115" t="s">
        <v>1811</v>
      </c>
    </row>
    <row r="23" spans="1:5" x14ac:dyDescent="0.2">
      <c r="A23" s="90">
        <v>22</v>
      </c>
      <c r="B23" s="115" t="s">
        <v>1790</v>
      </c>
      <c r="D23" s="90">
        <v>44</v>
      </c>
      <c r="E23" s="115" t="s">
        <v>1812</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5"/>
  <sheetViews>
    <sheetView workbookViewId="0">
      <selection activeCell="C35" sqref="C35"/>
    </sheetView>
  </sheetViews>
  <sheetFormatPr baseColWidth="10" defaultRowHeight="12.75" x14ac:dyDescent="0.2"/>
  <cols>
    <col min="1" max="1" width="21.85546875" style="224" customWidth="1"/>
    <col min="2" max="2" width="25.5703125" style="248" customWidth="1"/>
    <col min="3" max="3" width="100.140625" style="224" customWidth="1"/>
    <col min="4" max="256" width="11.42578125" style="224"/>
    <col min="257" max="257" width="21.85546875" style="224" customWidth="1"/>
    <col min="258" max="258" width="25.5703125" style="224" customWidth="1"/>
    <col min="259" max="259" width="100.140625" style="224" customWidth="1"/>
    <col min="260" max="512" width="11.42578125" style="224"/>
    <col min="513" max="513" width="21.85546875" style="224" customWidth="1"/>
    <col min="514" max="514" width="25.5703125" style="224" customWidth="1"/>
    <col min="515" max="515" width="100.140625" style="224" customWidth="1"/>
    <col min="516" max="768" width="11.42578125" style="224"/>
    <col min="769" max="769" width="21.85546875" style="224" customWidth="1"/>
    <col min="770" max="770" width="25.5703125" style="224" customWidth="1"/>
    <col min="771" max="771" width="100.140625" style="224" customWidth="1"/>
    <col min="772" max="1024" width="11.42578125" style="224"/>
    <col min="1025" max="1025" width="21.85546875" style="224" customWidth="1"/>
    <col min="1026" max="1026" width="25.5703125" style="224" customWidth="1"/>
    <col min="1027" max="1027" width="100.140625" style="224" customWidth="1"/>
    <col min="1028" max="1280" width="11.42578125" style="224"/>
    <col min="1281" max="1281" width="21.85546875" style="224" customWidth="1"/>
    <col min="1282" max="1282" width="25.5703125" style="224" customWidth="1"/>
    <col min="1283" max="1283" width="100.140625" style="224" customWidth="1"/>
    <col min="1284" max="1536" width="11.42578125" style="224"/>
    <col min="1537" max="1537" width="21.85546875" style="224" customWidth="1"/>
    <col min="1538" max="1538" width="25.5703125" style="224" customWidth="1"/>
    <col min="1539" max="1539" width="100.140625" style="224" customWidth="1"/>
    <col min="1540" max="1792" width="11.42578125" style="224"/>
    <col min="1793" max="1793" width="21.85546875" style="224" customWidth="1"/>
    <col min="1794" max="1794" width="25.5703125" style="224" customWidth="1"/>
    <col min="1795" max="1795" width="100.140625" style="224" customWidth="1"/>
    <col min="1796" max="2048" width="11.42578125" style="224"/>
    <col min="2049" max="2049" width="21.85546875" style="224" customWidth="1"/>
    <col min="2050" max="2050" width="25.5703125" style="224" customWidth="1"/>
    <col min="2051" max="2051" width="100.140625" style="224" customWidth="1"/>
    <col min="2052" max="2304" width="11.42578125" style="224"/>
    <col min="2305" max="2305" width="21.85546875" style="224" customWidth="1"/>
    <col min="2306" max="2306" width="25.5703125" style="224" customWidth="1"/>
    <col min="2307" max="2307" width="100.140625" style="224" customWidth="1"/>
    <col min="2308" max="2560" width="11.42578125" style="224"/>
    <col min="2561" max="2561" width="21.85546875" style="224" customWidth="1"/>
    <col min="2562" max="2562" width="25.5703125" style="224" customWidth="1"/>
    <col min="2563" max="2563" width="100.140625" style="224" customWidth="1"/>
    <col min="2564" max="2816" width="11.42578125" style="224"/>
    <col min="2817" max="2817" width="21.85546875" style="224" customWidth="1"/>
    <col min="2818" max="2818" width="25.5703125" style="224" customWidth="1"/>
    <col min="2819" max="2819" width="100.140625" style="224" customWidth="1"/>
    <col min="2820" max="3072" width="11.42578125" style="224"/>
    <col min="3073" max="3073" width="21.85546875" style="224" customWidth="1"/>
    <col min="3074" max="3074" width="25.5703125" style="224" customWidth="1"/>
    <col min="3075" max="3075" width="100.140625" style="224" customWidth="1"/>
    <col min="3076" max="3328" width="11.42578125" style="224"/>
    <col min="3329" max="3329" width="21.85546875" style="224" customWidth="1"/>
    <col min="3330" max="3330" width="25.5703125" style="224" customWidth="1"/>
    <col min="3331" max="3331" width="100.140625" style="224" customWidth="1"/>
    <col min="3332" max="3584" width="11.42578125" style="224"/>
    <col min="3585" max="3585" width="21.85546875" style="224" customWidth="1"/>
    <col min="3586" max="3586" width="25.5703125" style="224" customWidth="1"/>
    <col min="3587" max="3587" width="100.140625" style="224" customWidth="1"/>
    <col min="3588" max="3840" width="11.42578125" style="224"/>
    <col min="3841" max="3841" width="21.85546875" style="224" customWidth="1"/>
    <col min="3842" max="3842" width="25.5703125" style="224" customWidth="1"/>
    <col min="3843" max="3843" width="100.140625" style="224" customWidth="1"/>
    <col min="3844" max="4096" width="11.42578125" style="224"/>
    <col min="4097" max="4097" width="21.85546875" style="224" customWidth="1"/>
    <col min="4098" max="4098" width="25.5703125" style="224" customWidth="1"/>
    <col min="4099" max="4099" width="100.140625" style="224" customWidth="1"/>
    <col min="4100" max="4352" width="11.42578125" style="224"/>
    <col min="4353" max="4353" width="21.85546875" style="224" customWidth="1"/>
    <col min="4354" max="4354" width="25.5703125" style="224" customWidth="1"/>
    <col min="4355" max="4355" width="100.140625" style="224" customWidth="1"/>
    <col min="4356" max="4608" width="11.42578125" style="224"/>
    <col min="4609" max="4609" width="21.85546875" style="224" customWidth="1"/>
    <col min="4610" max="4610" width="25.5703125" style="224" customWidth="1"/>
    <col min="4611" max="4611" width="100.140625" style="224" customWidth="1"/>
    <col min="4612" max="4864" width="11.42578125" style="224"/>
    <col min="4865" max="4865" width="21.85546875" style="224" customWidth="1"/>
    <col min="4866" max="4866" width="25.5703125" style="224" customWidth="1"/>
    <col min="4867" max="4867" width="100.140625" style="224" customWidth="1"/>
    <col min="4868" max="5120" width="11.42578125" style="224"/>
    <col min="5121" max="5121" width="21.85546875" style="224" customWidth="1"/>
    <col min="5122" max="5122" width="25.5703125" style="224" customWidth="1"/>
    <col min="5123" max="5123" width="100.140625" style="224" customWidth="1"/>
    <col min="5124" max="5376" width="11.42578125" style="224"/>
    <col min="5377" max="5377" width="21.85546875" style="224" customWidth="1"/>
    <col min="5378" max="5378" width="25.5703125" style="224" customWidth="1"/>
    <col min="5379" max="5379" width="100.140625" style="224" customWidth="1"/>
    <col min="5380" max="5632" width="11.42578125" style="224"/>
    <col min="5633" max="5633" width="21.85546875" style="224" customWidth="1"/>
    <col min="5634" max="5634" width="25.5703125" style="224" customWidth="1"/>
    <col min="5635" max="5635" width="100.140625" style="224" customWidth="1"/>
    <col min="5636" max="5888" width="11.42578125" style="224"/>
    <col min="5889" max="5889" width="21.85546875" style="224" customWidth="1"/>
    <col min="5890" max="5890" width="25.5703125" style="224" customWidth="1"/>
    <col min="5891" max="5891" width="100.140625" style="224" customWidth="1"/>
    <col min="5892" max="6144" width="11.42578125" style="224"/>
    <col min="6145" max="6145" width="21.85546875" style="224" customWidth="1"/>
    <col min="6146" max="6146" width="25.5703125" style="224" customWidth="1"/>
    <col min="6147" max="6147" width="100.140625" style="224" customWidth="1"/>
    <col min="6148" max="6400" width="11.42578125" style="224"/>
    <col min="6401" max="6401" width="21.85546875" style="224" customWidth="1"/>
    <col min="6402" max="6402" width="25.5703125" style="224" customWidth="1"/>
    <col min="6403" max="6403" width="100.140625" style="224" customWidth="1"/>
    <col min="6404" max="6656" width="11.42578125" style="224"/>
    <col min="6657" max="6657" width="21.85546875" style="224" customWidth="1"/>
    <col min="6658" max="6658" width="25.5703125" style="224" customWidth="1"/>
    <col min="6659" max="6659" width="100.140625" style="224" customWidth="1"/>
    <col min="6660" max="6912" width="11.42578125" style="224"/>
    <col min="6913" max="6913" width="21.85546875" style="224" customWidth="1"/>
    <col min="6914" max="6914" width="25.5703125" style="224" customWidth="1"/>
    <col min="6915" max="6915" width="100.140625" style="224" customWidth="1"/>
    <col min="6916" max="7168" width="11.42578125" style="224"/>
    <col min="7169" max="7169" width="21.85546875" style="224" customWidth="1"/>
    <col min="7170" max="7170" width="25.5703125" style="224" customWidth="1"/>
    <col min="7171" max="7171" width="100.140625" style="224" customWidth="1"/>
    <col min="7172" max="7424" width="11.42578125" style="224"/>
    <col min="7425" max="7425" width="21.85546875" style="224" customWidth="1"/>
    <col min="7426" max="7426" width="25.5703125" style="224" customWidth="1"/>
    <col min="7427" max="7427" width="100.140625" style="224" customWidth="1"/>
    <col min="7428" max="7680" width="11.42578125" style="224"/>
    <col min="7681" max="7681" width="21.85546875" style="224" customWidth="1"/>
    <col min="7682" max="7682" width="25.5703125" style="224" customWidth="1"/>
    <col min="7683" max="7683" width="100.140625" style="224" customWidth="1"/>
    <col min="7684" max="7936" width="11.42578125" style="224"/>
    <col min="7937" max="7937" width="21.85546875" style="224" customWidth="1"/>
    <col min="7938" max="7938" width="25.5703125" style="224" customWidth="1"/>
    <col min="7939" max="7939" width="100.140625" style="224" customWidth="1"/>
    <col min="7940" max="8192" width="11.42578125" style="224"/>
    <col min="8193" max="8193" width="21.85546875" style="224" customWidth="1"/>
    <col min="8194" max="8194" width="25.5703125" style="224" customWidth="1"/>
    <col min="8195" max="8195" width="100.140625" style="224" customWidth="1"/>
    <col min="8196" max="8448" width="11.42578125" style="224"/>
    <col min="8449" max="8449" width="21.85546875" style="224" customWidth="1"/>
    <col min="8450" max="8450" width="25.5703125" style="224" customWidth="1"/>
    <col min="8451" max="8451" width="100.140625" style="224" customWidth="1"/>
    <col min="8452" max="8704" width="11.42578125" style="224"/>
    <col min="8705" max="8705" width="21.85546875" style="224" customWidth="1"/>
    <col min="8706" max="8706" width="25.5703125" style="224" customWidth="1"/>
    <col min="8707" max="8707" width="100.140625" style="224" customWidth="1"/>
    <col min="8708" max="8960" width="11.42578125" style="224"/>
    <col min="8961" max="8961" width="21.85546875" style="224" customWidth="1"/>
    <col min="8962" max="8962" width="25.5703125" style="224" customWidth="1"/>
    <col min="8963" max="8963" width="100.140625" style="224" customWidth="1"/>
    <col min="8964" max="9216" width="11.42578125" style="224"/>
    <col min="9217" max="9217" width="21.85546875" style="224" customWidth="1"/>
    <col min="9218" max="9218" width="25.5703125" style="224" customWidth="1"/>
    <col min="9219" max="9219" width="100.140625" style="224" customWidth="1"/>
    <col min="9220" max="9472" width="11.42578125" style="224"/>
    <col min="9473" max="9473" width="21.85546875" style="224" customWidth="1"/>
    <col min="9474" max="9474" width="25.5703125" style="224" customWidth="1"/>
    <col min="9475" max="9475" width="100.140625" style="224" customWidth="1"/>
    <col min="9476" max="9728" width="11.42578125" style="224"/>
    <col min="9729" max="9729" width="21.85546875" style="224" customWidth="1"/>
    <col min="9730" max="9730" width="25.5703125" style="224" customWidth="1"/>
    <col min="9731" max="9731" width="100.140625" style="224" customWidth="1"/>
    <col min="9732" max="9984" width="11.42578125" style="224"/>
    <col min="9985" max="9985" width="21.85546875" style="224" customWidth="1"/>
    <col min="9986" max="9986" width="25.5703125" style="224" customWidth="1"/>
    <col min="9987" max="9987" width="100.140625" style="224" customWidth="1"/>
    <col min="9988" max="10240" width="11.42578125" style="224"/>
    <col min="10241" max="10241" width="21.85546875" style="224" customWidth="1"/>
    <col min="10242" max="10242" width="25.5703125" style="224" customWidth="1"/>
    <col min="10243" max="10243" width="100.140625" style="224" customWidth="1"/>
    <col min="10244" max="10496" width="11.42578125" style="224"/>
    <col min="10497" max="10497" width="21.85546875" style="224" customWidth="1"/>
    <col min="10498" max="10498" width="25.5703125" style="224" customWidth="1"/>
    <col min="10499" max="10499" width="100.140625" style="224" customWidth="1"/>
    <col min="10500" max="10752" width="11.42578125" style="224"/>
    <col min="10753" max="10753" width="21.85546875" style="224" customWidth="1"/>
    <col min="10754" max="10754" width="25.5703125" style="224" customWidth="1"/>
    <col min="10755" max="10755" width="100.140625" style="224" customWidth="1"/>
    <col min="10756" max="11008" width="11.42578125" style="224"/>
    <col min="11009" max="11009" width="21.85546875" style="224" customWidth="1"/>
    <col min="11010" max="11010" width="25.5703125" style="224" customWidth="1"/>
    <col min="11011" max="11011" width="100.140625" style="224" customWidth="1"/>
    <col min="11012" max="11264" width="11.42578125" style="224"/>
    <col min="11265" max="11265" width="21.85546875" style="224" customWidth="1"/>
    <col min="11266" max="11266" width="25.5703125" style="224" customWidth="1"/>
    <col min="11267" max="11267" width="100.140625" style="224" customWidth="1"/>
    <col min="11268" max="11520" width="11.42578125" style="224"/>
    <col min="11521" max="11521" width="21.85546875" style="224" customWidth="1"/>
    <col min="11522" max="11522" width="25.5703125" style="224" customWidth="1"/>
    <col min="11523" max="11523" width="100.140625" style="224" customWidth="1"/>
    <col min="11524" max="11776" width="11.42578125" style="224"/>
    <col min="11777" max="11777" width="21.85546875" style="224" customWidth="1"/>
    <col min="11778" max="11778" width="25.5703125" style="224" customWidth="1"/>
    <col min="11779" max="11779" width="100.140625" style="224" customWidth="1"/>
    <col min="11780" max="12032" width="11.42578125" style="224"/>
    <col min="12033" max="12033" width="21.85546875" style="224" customWidth="1"/>
    <col min="12034" max="12034" width="25.5703125" style="224" customWidth="1"/>
    <col min="12035" max="12035" width="100.140625" style="224" customWidth="1"/>
    <col min="12036" max="12288" width="11.42578125" style="224"/>
    <col min="12289" max="12289" width="21.85546875" style="224" customWidth="1"/>
    <col min="12290" max="12290" width="25.5703125" style="224" customWidth="1"/>
    <col min="12291" max="12291" width="100.140625" style="224" customWidth="1"/>
    <col min="12292" max="12544" width="11.42578125" style="224"/>
    <col min="12545" max="12545" width="21.85546875" style="224" customWidth="1"/>
    <col min="12546" max="12546" width="25.5703125" style="224" customWidth="1"/>
    <col min="12547" max="12547" width="100.140625" style="224" customWidth="1"/>
    <col min="12548" max="12800" width="11.42578125" style="224"/>
    <col min="12801" max="12801" width="21.85546875" style="224" customWidth="1"/>
    <col min="12802" max="12802" width="25.5703125" style="224" customWidth="1"/>
    <col min="12803" max="12803" width="100.140625" style="224" customWidth="1"/>
    <col min="12804" max="13056" width="11.42578125" style="224"/>
    <col min="13057" max="13057" width="21.85546875" style="224" customWidth="1"/>
    <col min="13058" max="13058" width="25.5703125" style="224" customWidth="1"/>
    <col min="13059" max="13059" width="100.140625" style="224" customWidth="1"/>
    <col min="13060" max="13312" width="11.42578125" style="224"/>
    <col min="13313" max="13313" width="21.85546875" style="224" customWidth="1"/>
    <col min="13314" max="13314" width="25.5703125" style="224" customWidth="1"/>
    <col min="13315" max="13315" width="100.140625" style="224" customWidth="1"/>
    <col min="13316" max="13568" width="11.42578125" style="224"/>
    <col min="13569" max="13569" width="21.85546875" style="224" customWidth="1"/>
    <col min="13570" max="13570" width="25.5703125" style="224" customWidth="1"/>
    <col min="13571" max="13571" width="100.140625" style="224" customWidth="1"/>
    <col min="13572" max="13824" width="11.42578125" style="224"/>
    <col min="13825" max="13825" width="21.85546875" style="224" customWidth="1"/>
    <col min="13826" max="13826" width="25.5703125" style="224" customWidth="1"/>
    <col min="13827" max="13827" width="100.140625" style="224" customWidth="1"/>
    <col min="13828" max="14080" width="11.42578125" style="224"/>
    <col min="14081" max="14081" width="21.85546875" style="224" customWidth="1"/>
    <col min="14082" max="14082" width="25.5703125" style="224" customWidth="1"/>
    <col min="14083" max="14083" width="100.140625" style="224" customWidth="1"/>
    <col min="14084" max="14336" width="11.42578125" style="224"/>
    <col min="14337" max="14337" width="21.85546875" style="224" customWidth="1"/>
    <col min="14338" max="14338" width="25.5703125" style="224" customWidth="1"/>
    <col min="14339" max="14339" width="100.140625" style="224" customWidth="1"/>
    <col min="14340" max="14592" width="11.42578125" style="224"/>
    <col min="14593" max="14593" width="21.85546875" style="224" customWidth="1"/>
    <col min="14594" max="14594" width="25.5703125" style="224" customWidth="1"/>
    <col min="14595" max="14595" width="100.140625" style="224" customWidth="1"/>
    <col min="14596" max="14848" width="11.42578125" style="224"/>
    <col min="14849" max="14849" width="21.85546875" style="224" customWidth="1"/>
    <col min="14850" max="14850" width="25.5703125" style="224" customWidth="1"/>
    <col min="14851" max="14851" width="100.140625" style="224" customWidth="1"/>
    <col min="14852" max="15104" width="11.42578125" style="224"/>
    <col min="15105" max="15105" width="21.85546875" style="224" customWidth="1"/>
    <col min="15106" max="15106" width="25.5703125" style="224" customWidth="1"/>
    <col min="15107" max="15107" width="100.140625" style="224" customWidth="1"/>
    <col min="15108" max="15360" width="11.42578125" style="224"/>
    <col min="15361" max="15361" width="21.85546875" style="224" customWidth="1"/>
    <col min="15362" max="15362" width="25.5703125" style="224" customWidth="1"/>
    <col min="15363" max="15363" width="100.140625" style="224" customWidth="1"/>
    <col min="15364" max="15616" width="11.42578125" style="224"/>
    <col min="15617" max="15617" width="21.85546875" style="224" customWidth="1"/>
    <col min="15618" max="15618" width="25.5703125" style="224" customWidth="1"/>
    <col min="15619" max="15619" width="100.140625" style="224" customWidth="1"/>
    <col min="15620" max="15872" width="11.42578125" style="224"/>
    <col min="15873" max="15873" width="21.85546875" style="224" customWidth="1"/>
    <col min="15874" max="15874" width="25.5703125" style="224" customWidth="1"/>
    <col min="15875" max="15875" width="100.140625" style="224" customWidth="1"/>
    <col min="15876" max="16128" width="11.42578125" style="224"/>
    <col min="16129" max="16129" width="21.85546875" style="224" customWidth="1"/>
    <col min="16130" max="16130" width="25.5703125" style="224" customWidth="1"/>
    <col min="16131" max="16131" width="100.140625" style="224" customWidth="1"/>
    <col min="16132" max="16384" width="11.42578125" style="224"/>
  </cols>
  <sheetData>
    <row r="1" spans="1:3" ht="15.75" x14ac:dyDescent="0.25">
      <c r="A1" s="314" t="s">
        <v>3314</v>
      </c>
      <c r="B1" s="315"/>
      <c r="C1" s="316"/>
    </row>
    <row r="2" spans="1:3" x14ac:dyDescent="0.2">
      <c r="A2" s="317" t="s">
        <v>3315</v>
      </c>
      <c r="B2" s="318"/>
      <c r="C2" s="319"/>
    </row>
    <row r="3" spans="1:3" x14ac:dyDescent="0.2">
      <c r="A3" s="317"/>
      <c r="B3" s="318"/>
      <c r="C3" s="319"/>
    </row>
    <row r="4" spans="1:3" ht="132" x14ac:dyDescent="0.2">
      <c r="A4" s="225"/>
      <c r="B4" s="225" t="s">
        <v>3316</v>
      </c>
      <c r="C4" s="226" t="s">
        <v>3317</v>
      </c>
    </row>
    <row r="5" spans="1:3" ht="48" x14ac:dyDescent="0.2">
      <c r="A5" s="227"/>
      <c r="B5" s="225" t="s">
        <v>3318</v>
      </c>
      <c r="C5" s="228" t="s">
        <v>3319</v>
      </c>
    </row>
    <row r="6" spans="1:3" ht="24" x14ac:dyDescent="0.2">
      <c r="A6" s="227"/>
      <c r="B6" s="225" t="s">
        <v>3320</v>
      </c>
      <c r="C6" s="229" t="s">
        <v>3321</v>
      </c>
    </row>
    <row r="7" spans="1:3" s="232" customFormat="1" x14ac:dyDescent="0.2">
      <c r="A7" s="230"/>
      <c r="B7" s="231"/>
      <c r="C7" s="228"/>
    </row>
    <row r="8" spans="1:3" x14ac:dyDescent="0.2">
      <c r="A8" s="227"/>
      <c r="B8" s="227"/>
      <c r="C8" s="233"/>
    </row>
    <row r="9" spans="1:3" s="236" customFormat="1" x14ac:dyDescent="0.2">
      <c r="A9" s="230"/>
      <c r="B9" s="234" t="s">
        <v>3322</v>
      </c>
      <c r="C9" s="235"/>
    </row>
    <row r="10" spans="1:3" s="236" customFormat="1" x14ac:dyDescent="0.2">
      <c r="A10" s="237" t="s">
        <v>923</v>
      </c>
      <c r="B10" s="238" t="s">
        <v>924</v>
      </c>
      <c r="C10" s="239" t="s">
        <v>3323</v>
      </c>
    </row>
    <row r="11" spans="1:3" s="236" customFormat="1" x14ac:dyDescent="0.2">
      <c r="A11" s="230"/>
      <c r="B11" s="240" t="s">
        <v>925</v>
      </c>
      <c r="C11" s="241" t="s">
        <v>3324</v>
      </c>
    </row>
    <row r="12" spans="1:3" s="236" customFormat="1" x14ac:dyDescent="0.2">
      <c r="A12" s="230"/>
      <c r="B12" s="242" t="s">
        <v>3325</v>
      </c>
      <c r="C12" s="243" t="s">
        <v>3326</v>
      </c>
    </row>
    <row r="13" spans="1:3" x14ac:dyDescent="0.2">
      <c r="A13" s="244"/>
      <c r="B13" s="245" t="s">
        <v>3327</v>
      </c>
      <c r="C13" s="245" t="s">
        <v>3328</v>
      </c>
    </row>
    <row r="14" spans="1:3" x14ac:dyDescent="0.2">
      <c r="B14" s="246" t="s">
        <v>3329</v>
      </c>
      <c r="C14" s="246" t="s">
        <v>3330</v>
      </c>
    </row>
    <row r="15" spans="1:3" x14ac:dyDescent="0.2">
      <c r="A15" s="247"/>
    </row>
  </sheetData>
  <mergeCells count="3">
    <mergeCell ref="A1:C1"/>
    <mergeCell ref="A2:C2"/>
    <mergeCell ref="A3:C3"/>
  </mergeCells>
  <pageMargins left="0.36" right="0.25" top="0.6692913385826772" bottom="0.62992125984251968" header="0.51181102362204722" footer="0.51181102362204722"/>
  <pageSetup paperSize="9"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J375"/>
  <sheetViews>
    <sheetView zoomScaleNormal="100" workbookViewId="0">
      <pane ySplit="1" topLeftCell="A338" activePane="bottomLeft" state="frozen"/>
      <selection pane="bottomLeft"/>
    </sheetView>
  </sheetViews>
  <sheetFormatPr baseColWidth="10" defaultColWidth="12" defaultRowHeight="11.25" x14ac:dyDescent="0.2"/>
  <cols>
    <col min="1" max="1" width="9.28515625" style="146" bestFit="1" customWidth="1"/>
    <col min="2" max="2" width="7.42578125" style="147" bestFit="1" customWidth="1"/>
    <col min="3" max="3" width="44.85546875" style="148" bestFit="1" customWidth="1"/>
    <col min="4" max="4" width="71" style="149" bestFit="1" customWidth="1"/>
    <col min="5" max="5" width="38.85546875" style="149" customWidth="1"/>
    <col min="6" max="6" width="10.140625" style="147" bestFit="1" customWidth="1"/>
    <col min="7" max="7" width="6.42578125" style="146" bestFit="1" customWidth="1"/>
    <col min="8" max="8" width="7.28515625" style="150" bestFit="1" customWidth="1"/>
    <col min="9" max="9" width="40" style="146" customWidth="1"/>
    <col min="10" max="10" width="10.85546875" style="181" customWidth="1"/>
    <col min="11" max="16384" width="12" style="89"/>
  </cols>
  <sheetData>
    <row r="1" spans="1:10" s="85" customFormat="1" ht="22.5" x14ac:dyDescent="0.2">
      <c r="A1" s="121" t="s">
        <v>1902</v>
      </c>
      <c r="B1" s="110" t="s">
        <v>2013</v>
      </c>
      <c r="C1" s="110" t="s">
        <v>552</v>
      </c>
      <c r="D1" s="110" t="s">
        <v>587</v>
      </c>
      <c r="E1" s="110" t="s">
        <v>300</v>
      </c>
      <c r="F1" s="110" t="s">
        <v>1765</v>
      </c>
      <c r="G1" s="121" t="s">
        <v>578</v>
      </c>
      <c r="H1" s="110" t="s">
        <v>1766</v>
      </c>
      <c r="I1" s="110" t="s">
        <v>934</v>
      </c>
      <c r="J1" s="180" t="s">
        <v>2536</v>
      </c>
    </row>
    <row r="2" spans="1:10" s="86" customFormat="1" x14ac:dyDescent="0.2">
      <c r="A2" s="136" t="s">
        <v>936</v>
      </c>
      <c r="B2" s="137">
        <v>1</v>
      </c>
      <c r="C2" s="138" t="s">
        <v>1286</v>
      </c>
      <c r="D2" s="139"/>
      <c r="E2" s="139"/>
      <c r="F2" s="140" t="s">
        <v>485</v>
      </c>
      <c r="G2" s="137" t="s">
        <v>937</v>
      </c>
      <c r="H2" s="137"/>
      <c r="I2" s="136" t="s">
        <v>938</v>
      </c>
      <c r="J2" s="175"/>
    </row>
    <row r="3" spans="1:10" s="87" customFormat="1" x14ac:dyDescent="0.2">
      <c r="A3" s="136" t="s">
        <v>370</v>
      </c>
      <c r="B3" s="137">
        <v>2</v>
      </c>
      <c r="C3" s="138" t="s">
        <v>341</v>
      </c>
      <c r="D3" s="138"/>
      <c r="E3" s="139"/>
      <c r="F3" s="140" t="s">
        <v>597</v>
      </c>
      <c r="G3" s="137" t="s">
        <v>444</v>
      </c>
      <c r="H3" s="137"/>
      <c r="I3" s="136" t="s">
        <v>938</v>
      </c>
      <c r="J3" s="175"/>
    </row>
    <row r="4" spans="1:10" s="88" customFormat="1" x14ac:dyDescent="0.2">
      <c r="A4" s="136" t="s">
        <v>939</v>
      </c>
      <c r="B4" s="137">
        <v>3</v>
      </c>
      <c r="C4" s="139" t="s">
        <v>940</v>
      </c>
      <c r="D4" s="139"/>
      <c r="E4" s="139"/>
      <c r="F4" s="140" t="s">
        <v>485</v>
      </c>
      <c r="G4" s="137" t="s">
        <v>1185</v>
      </c>
      <c r="H4" s="137"/>
      <c r="I4" s="136" t="s">
        <v>938</v>
      </c>
      <c r="J4" s="193" t="s">
        <v>3086</v>
      </c>
    </row>
    <row r="5" spans="1:10" x14ac:dyDescent="0.2">
      <c r="A5" s="136" t="s">
        <v>942</v>
      </c>
      <c r="B5" s="137">
        <v>4</v>
      </c>
      <c r="C5" s="138" t="s">
        <v>943</v>
      </c>
      <c r="D5" s="139" t="s">
        <v>944</v>
      </c>
      <c r="E5" s="139"/>
      <c r="F5" s="140" t="s">
        <v>485</v>
      </c>
      <c r="G5" s="137" t="s">
        <v>945</v>
      </c>
      <c r="H5" s="137"/>
      <c r="I5" s="136"/>
      <c r="J5" s="175" t="s">
        <v>3077</v>
      </c>
    </row>
    <row r="6" spans="1:10" s="86" customFormat="1" x14ac:dyDescent="0.2">
      <c r="A6" s="136" t="s">
        <v>946</v>
      </c>
      <c r="B6" s="137">
        <v>5</v>
      </c>
      <c r="C6" s="138" t="s">
        <v>943</v>
      </c>
      <c r="D6" s="139" t="s">
        <v>947</v>
      </c>
      <c r="E6" s="139"/>
      <c r="F6" s="140" t="s">
        <v>485</v>
      </c>
      <c r="G6" s="137" t="s">
        <v>948</v>
      </c>
      <c r="H6" s="137"/>
      <c r="I6" s="136"/>
      <c r="J6" s="175" t="s">
        <v>3078</v>
      </c>
    </row>
    <row r="7" spans="1:10" x14ac:dyDescent="0.2">
      <c r="A7" s="136" t="s">
        <v>410</v>
      </c>
      <c r="B7" s="137">
        <v>6</v>
      </c>
      <c r="C7" s="138" t="s">
        <v>943</v>
      </c>
      <c r="D7" s="139" t="s">
        <v>949</v>
      </c>
      <c r="E7" s="139"/>
      <c r="F7" s="140" t="s">
        <v>485</v>
      </c>
      <c r="G7" s="137" t="s">
        <v>541</v>
      </c>
      <c r="H7" s="137"/>
      <c r="I7" s="136"/>
      <c r="J7" s="175" t="s">
        <v>3079</v>
      </c>
    </row>
    <row r="8" spans="1:10" x14ac:dyDescent="0.2">
      <c r="A8" s="136" t="s">
        <v>950</v>
      </c>
      <c r="B8" s="137">
        <v>7</v>
      </c>
      <c r="C8" s="138" t="s">
        <v>943</v>
      </c>
      <c r="D8" s="139" t="s">
        <v>951</v>
      </c>
      <c r="E8" s="139"/>
      <c r="F8" s="140" t="s">
        <v>485</v>
      </c>
      <c r="G8" s="137" t="s">
        <v>948</v>
      </c>
      <c r="H8" s="137"/>
      <c r="I8" s="136"/>
      <c r="J8" s="175" t="s">
        <v>3080</v>
      </c>
    </row>
    <row r="9" spans="1:10" x14ac:dyDescent="0.2">
      <c r="A9" s="141" t="s">
        <v>952</v>
      </c>
      <c r="B9" s="142">
        <v>8</v>
      </c>
      <c r="C9" s="143" t="s">
        <v>943</v>
      </c>
      <c r="D9" s="144" t="s">
        <v>953</v>
      </c>
      <c r="E9" s="144"/>
      <c r="F9" s="145" t="s">
        <v>485</v>
      </c>
      <c r="G9" s="142" t="s">
        <v>941</v>
      </c>
      <c r="H9" s="142" t="s">
        <v>954</v>
      </c>
      <c r="I9" s="141" t="s">
        <v>1094</v>
      </c>
      <c r="J9" s="175" t="s">
        <v>3081</v>
      </c>
    </row>
    <row r="10" spans="1:10" x14ac:dyDescent="0.2">
      <c r="A10" s="136" t="s">
        <v>955</v>
      </c>
      <c r="B10" s="137">
        <v>9</v>
      </c>
      <c r="C10" s="138" t="s">
        <v>943</v>
      </c>
      <c r="D10" s="139" t="s">
        <v>956</v>
      </c>
      <c r="E10" s="139"/>
      <c r="F10" s="140" t="s">
        <v>485</v>
      </c>
      <c r="G10" s="137" t="s">
        <v>957</v>
      </c>
      <c r="H10" s="137"/>
      <c r="I10" s="136"/>
      <c r="J10" s="175" t="s">
        <v>3082</v>
      </c>
    </row>
    <row r="11" spans="1:10" x14ac:dyDescent="0.2">
      <c r="A11" s="141" t="s">
        <v>958</v>
      </c>
      <c r="B11" s="142">
        <v>10</v>
      </c>
      <c r="C11" s="143" t="s">
        <v>943</v>
      </c>
      <c r="D11" s="144" t="s">
        <v>959</v>
      </c>
      <c r="E11" s="144"/>
      <c r="F11" s="145" t="s">
        <v>485</v>
      </c>
      <c r="G11" s="142" t="s">
        <v>957</v>
      </c>
      <c r="H11" s="142" t="s">
        <v>954</v>
      </c>
      <c r="I11" s="141" t="s">
        <v>1094</v>
      </c>
      <c r="J11" s="175" t="s">
        <v>3083</v>
      </c>
    </row>
    <row r="12" spans="1:10" s="88" customFormat="1" x14ac:dyDescent="0.2">
      <c r="A12" s="141" t="s">
        <v>960</v>
      </c>
      <c r="B12" s="142">
        <v>11</v>
      </c>
      <c r="C12" s="143" t="s">
        <v>943</v>
      </c>
      <c r="D12" s="144" t="s">
        <v>961</v>
      </c>
      <c r="E12" s="144"/>
      <c r="F12" s="145" t="s">
        <v>485</v>
      </c>
      <c r="G12" s="142" t="s">
        <v>962</v>
      </c>
      <c r="H12" s="142" t="s">
        <v>954</v>
      </c>
      <c r="I12" s="141" t="s">
        <v>1094</v>
      </c>
      <c r="J12" s="175" t="s">
        <v>3084</v>
      </c>
    </row>
    <row r="13" spans="1:10" s="88" customFormat="1" x14ac:dyDescent="0.2">
      <c r="A13" s="141" t="s">
        <v>963</v>
      </c>
      <c r="B13" s="142">
        <v>12</v>
      </c>
      <c r="C13" s="143" t="s">
        <v>943</v>
      </c>
      <c r="D13" s="144" t="s">
        <v>964</v>
      </c>
      <c r="E13" s="144"/>
      <c r="F13" s="145" t="s">
        <v>485</v>
      </c>
      <c r="G13" s="142" t="s">
        <v>962</v>
      </c>
      <c r="H13" s="142" t="s">
        <v>954</v>
      </c>
      <c r="I13" s="141" t="s">
        <v>1094</v>
      </c>
      <c r="J13" s="175" t="s">
        <v>3085</v>
      </c>
    </row>
    <row r="14" spans="1:10" x14ac:dyDescent="0.2">
      <c r="A14" s="136" t="s">
        <v>979</v>
      </c>
      <c r="B14" s="137">
        <v>13</v>
      </c>
      <c r="C14" s="138" t="s">
        <v>980</v>
      </c>
      <c r="D14" s="139"/>
      <c r="E14" s="139" t="s">
        <v>583</v>
      </c>
      <c r="F14" s="140"/>
      <c r="G14" s="137" t="s">
        <v>446</v>
      </c>
      <c r="H14" s="137">
        <v>0</v>
      </c>
      <c r="I14" s="136"/>
      <c r="J14" s="175" t="s">
        <v>2537</v>
      </c>
    </row>
    <row r="15" spans="1:10" x14ac:dyDescent="0.2">
      <c r="A15" s="136"/>
      <c r="B15" s="137"/>
      <c r="C15" s="138"/>
      <c r="D15" s="139"/>
      <c r="E15" s="139" t="s">
        <v>981</v>
      </c>
      <c r="F15" s="140" t="s">
        <v>547</v>
      </c>
      <c r="G15" s="137"/>
      <c r="H15" s="137"/>
      <c r="I15" s="136"/>
      <c r="J15" s="175"/>
    </row>
    <row r="16" spans="1:10" x14ac:dyDescent="0.2">
      <c r="A16" s="136"/>
      <c r="B16" s="137"/>
      <c r="C16" s="138"/>
      <c r="D16" s="139"/>
      <c r="E16" s="139" t="s">
        <v>982</v>
      </c>
      <c r="F16" s="140" t="s">
        <v>416</v>
      </c>
      <c r="G16" s="137"/>
      <c r="H16" s="137"/>
      <c r="I16" s="136"/>
      <c r="J16" s="175"/>
    </row>
    <row r="17" spans="1:10" x14ac:dyDescent="0.2">
      <c r="A17" s="136"/>
      <c r="B17" s="137"/>
      <c r="C17" s="138"/>
      <c r="D17" s="139"/>
      <c r="E17" s="139" t="s">
        <v>983</v>
      </c>
      <c r="F17" s="140" t="s">
        <v>417</v>
      </c>
      <c r="G17" s="137"/>
      <c r="H17" s="137"/>
      <c r="I17" s="136"/>
      <c r="J17" s="175"/>
    </row>
    <row r="18" spans="1:10" x14ac:dyDescent="0.2">
      <c r="A18" s="136"/>
      <c r="B18" s="137"/>
      <c r="C18" s="138"/>
      <c r="D18" s="139"/>
      <c r="E18" s="139" t="s">
        <v>984</v>
      </c>
      <c r="F18" s="140" t="s">
        <v>418</v>
      </c>
      <c r="G18" s="137"/>
      <c r="H18" s="137"/>
      <c r="I18" s="136"/>
      <c r="J18" s="175"/>
    </row>
    <row r="19" spans="1:10" x14ac:dyDescent="0.2">
      <c r="A19" s="136"/>
      <c r="B19" s="137"/>
      <c r="C19" s="138"/>
      <c r="D19" s="139"/>
      <c r="E19" s="139" t="s">
        <v>985</v>
      </c>
      <c r="F19" s="140" t="s">
        <v>419</v>
      </c>
      <c r="G19" s="137"/>
      <c r="H19" s="137"/>
      <c r="I19" s="136"/>
      <c r="J19" s="175"/>
    </row>
    <row r="20" spans="1:10" x14ac:dyDescent="0.2">
      <c r="A20" s="136"/>
      <c r="B20" s="137"/>
      <c r="C20" s="138"/>
      <c r="D20" s="139"/>
      <c r="E20" s="139" t="s">
        <v>986</v>
      </c>
      <c r="F20" s="140" t="s">
        <v>870</v>
      </c>
      <c r="G20" s="137"/>
      <c r="H20" s="137"/>
      <c r="I20" s="136"/>
      <c r="J20" s="175"/>
    </row>
    <row r="21" spans="1:10" x14ac:dyDescent="0.2">
      <c r="A21" s="136"/>
      <c r="B21" s="137"/>
      <c r="C21" s="138"/>
      <c r="D21" s="139"/>
      <c r="E21" s="139" t="s">
        <v>987</v>
      </c>
      <c r="F21" s="140" t="s">
        <v>972</v>
      </c>
      <c r="G21" s="137"/>
      <c r="H21" s="137"/>
      <c r="I21" s="136"/>
      <c r="J21" s="175"/>
    </row>
    <row r="22" spans="1:10" x14ac:dyDescent="0.2">
      <c r="A22" s="136"/>
      <c r="B22" s="137"/>
      <c r="C22" s="138"/>
      <c r="D22" s="139"/>
      <c r="E22" s="139" t="s">
        <v>988</v>
      </c>
      <c r="F22" s="140" t="s">
        <v>872</v>
      </c>
      <c r="G22" s="137"/>
      <c r="H22" s="137"/>
      <c r="I22" s="136"/>
      <c r="J22" s="175"/>
    </row>
    <row r="23" spans="1:10" x14ac:dyDescent="0.2">
      <c r="A23" s="136"/>
      <c r="B23" s="137"/>
      <c r="C23" s="138"/>
      <c r="D23" s="139"/>
      <c r="E23" s="139" t="s">
        <v>989</v>
      </c>
      <c r="F23" s="140" t="s">
        <v>871</v>
      </c>
      <c r="G23" s="137"/>
      <c r="H23" s="137"/>
      <c r="I23" s="136"/>
      <c r="J23" s="175"/>
    </row>
    <row r="24" spans="1:10" x14ac:dyDescent="0.2">
      <c r="A24" s="136"/>
      <c r="B24" s="137"/>
      <c r="C24" s="138"/>
      <c r="D24" s="139"/>
      <c r="E24" s="139" t="s">
        <v>990</v>
      </c>
      <c r="F24" s="140" t="s">
        <v>841</v>
      </c>
      <c r="G24" s="137"/>
      <c r="H24" s="137"/>
      <c r="I24" s="136"/>
      <c r="J24" s="175"/>
    </row>
    <row r="25" spans="1:10" x14ac:dyDescent="0.2">
      <c r="A25" s="136"/>
      <c r="B25" s="137"/>
      <c r="C25" s="138"/>
      <c r="D25" s="139"/>
      <c r="E25" s="139" t="s">
        <v>991</v>
      </c>
      <c r="F25" s="140" t="s">
        <v>973</v>
      </c>
      <c r="G25" s="137"/>
      <c r="H25" s="137"/>
      <c r="I25" s="136"/>
      <c r="J25" s="175"/>
    </row>
    <row r="26" spans="1:10" x14ac:dyDescent="0.2">
      <c r="A26" s="136"/>
      <c r="B26" s="137"/>
      <c r="C26" s="138"/>
      <c r="D26" s="139"/>
      <c r="E26" s="139" t="s">
        <v>992</v>
      </c>
      <c r="F26" s="140" t="s">
        <v>974</v>
      </c>
      <c r="G26" s="137"/>
      <c r="H26" s="137"/>
      <c r="I26" s="136"/>
      <c r="J26" s="175"/>
    </row>
    <row r="27" spans="1:10" x14ac:dyDescent="0.2">
      <c r="A27" s="136"/>
      <c r="B27" s="137"/>
      <c r="C27" s="138"/>
      <c r="D27" s="139"/>
      <c r="E27" s="139" t="s">
        <v>993</v>
      </c>
      <c r="F27" s="140" t="s">
        <v>975</v>
      </c>
      <c r="G27" s="137"/>
      <c r="H27" s="137"/>
      <c r="I27" s="136"/>
      <c r="J27" s="175"/>
    </row>
    <row r="28" spans="1:10" x14ac:dyDescent="0.2">
      <c r="A28" s="136"/>
      <c r="B28" s="137"/>
      <c r="C28" s="138"/>
      <c r="D28" s="139"/>
      <c r="E28" s="139" t="s">
        <v>994</v>
      </c>
      <c r="F28" s="140" t="s">
        <v>976</v>
      </c>
      <c r="G28" s="137"/>
      <c r="H28" s="137"/>
      <c r="I28" s="136"/>
      <c r="J28" s="175"/>
    </row>
    <row r="29" spans="1:10" x14ac:dyDescent="0.2">
      <c r="A29" s="136"/>
      <c r="B29" s="137"/>
      <c r="C29" s="138"/>
      <c r="D29" s="139"/>
      <c r="E29" s="139" t="s">
        <v>995</v>
      </c>
      <c r="F29" s="140" t="s">
        <v>977</v>
      </c>
      <c r="G29" s="137"/>
      <c r="H29" s="137"/>
      <c r="I29" s="136"/>
      <c r="J29" s="175"/>
    </row>
    <row r="30" spans="1:10" x14ac:dyDescent="0.2">
      <c r="A30" s="136"/>
      <c r="B30" s="137"/>
      <c r="C30" s="138"/>
      <c r="D30" s="139"/>
      <c r="E30" s="139" t="s">
        <v>996</v>
      </c>
      <c r="F30" s="140" t="s">
        <v>978</v>
      </c>
      <c r="G30" s="137"/>
      <c r="H30" s="137"/>
      <c r="I30" s="136"/>
      <c r="J30" s="175"/>
    </row>
    <row r="31" spans="1:10" s="88" customFormat="1" x14ac:dyDescent="0.2">
      <c r="A31" s="136" t="s">
        <v>965</v>
      </c>
      <c r="B31" s="137">
        <v>14</v>
      </c>
      <c r="C31" s="138" t="s">
        <v>966</v>
      </c>
      <c r="D31" s="139"/>
      <c r="E31" s="139" t="s">
        <v>583</v>
      </c>
      <c r="F31" s="140"/>
      <c r="G31" s="137" t="s">
        <v>449</v>
      </c>
      <c r="H31" s="137">
        <v>0</v>
      </c>
      <c r="I31" s="136"/>
      <c r="J31" s="175" t="s">
        <v>2538</v>
      </c>
    </row>
    <row r="32" spans="1:10" s="88" customFormat="1" x14ac:dyDescent="0.2">
      <c r="A32" s="136"/>
      <c r="B32" s="137"/>
      <c r="C32" s="138"/>
      <c r="D32" s="139"/>
      <c r="E32" s="139" t="s">
        <v>967</v>
      </c>
      <c r="F32" s="140" t="s">
        <v>547</v>
      </c>
      <c r="G32" s="137"/>
      <c r="H32" s="137"/>
      <c r="I32" s="136"/>
      <c r="J32" s="175"/>
    </row>
    <row r="33" spans="1:10" x14ac:dyDescent="0.2">
      <c r="A33" s="136"/>
      <c r="B33" s="137"/>
      <c r="C33" s="138"/>
      <c r="D33" s="139"/>
      <c r="E33" s="139" t="s">
        <v>968</v>
      </c>
      <c r="F33" s="140" t="s">
        <v>416</v>
      </c>
      <c r="G33" s="137"/>
      <c r="H33" s="137"/>
      <c r="I33" s="136"/>
      <c r="J33" s="175"/>
    </row>
    <row r="34" spans="1:10" x14ac:dyDescent="0.2">
      <c r="A34" s="136"/>
      <c r="B34" s="137"/>
      <c r="C34" s="138"/>
      <c r="D34" s="139"/>
      <c r="E34" s="139" t="s">
        <v>969</v>
      </c>
      <c r="F34" s="140" t="s">
        <v>417</v>
      </c>
      <c r="G34" s="137"/>
      <c r="H34" s="137"/>
      <c r="I34" s="136"/>
      <c r="J34" s="175"/>
    </row>
    <row r="35" spans="1:10" x14ac:dyDescent="0.2">
      <c r="A35" s="136"/>
      <c r="B35" s="137"/>
      <c r="C35" s="138"/>
      <c r="D35" s="139"/>
      <c r="E35" s="139" t="s">
        <v>970</v>
      </c>
      <c r="F35" s="140" t="s">
        <v>418</v>
      </c>
      <c r="G35" s="137"/>
      <c r="H35" s="137"/>
      <c r="I35" s="136"/>
      <c r="J35" s="175"/>
    </row>
    <row r="36" spans="1:10" x14ac:dyDescent="0.2">
      <c r="A36" s="136" t="s">
        <v>971</v>
      </c>
      <c r="B36" s="137">
        <v>15</v>
      </c>
      <c r="C36" s="138" t="s">
        <v>1905</v>
      </c>
      <c r="D36" s="139"/>
      <c r="E36" s="139" t="s">
        <v>583</v>
      </c>
      <c r="F36" s="140"/>
      <c r="G36" s="137" t="s">
        <v>449</v>
      </c>
      <c r="H36" s="137">
        <v>0</v>
      </c>
      <c r="I36" s="136"/>
      <c r="J36" s="175" t="s">
        <v>2539</v>
      </c>
    </row>
    <row r="37" spans="1:10" x14ac:dyDescent="0.2">
      <c r="A37" s="136"/>
      <c r="B37" s="137"/>
      <c r="C37" s="138"/>
      <c r="D37" s="139"/>
      <c r="E37" s="139" t="s">
        <v>1186</v>
      </c>
      <c r="F37" s="140" t="s">
        <v>547</v>
      </c>
      <c r="G37" s="137"/>
      <c r="H37" s="137"/>
      <c r="I37" s="136"/>
      <c r="J37" s="175"/>
    </row>
    <row r="38" spans="1:10" x14ac:dyDescent="0.2">
      <c r="A38" s="136"/>
      <c r="B38" s="137"/>
      <c r="C38" s="138"/>
      <c r="D38" s="139"/>
      <c r="E38" s="139" t="s">
        <v>358</v>
      </c>
      <c r="F38" s="140" t="s">
        <v>416</v>
      </c>
      <c r="G38" s="137"/>
      <c r="H38" s="137"/>
      <c r="I38" s="136"/>
      <c r="J38" s="175"/>
    </row>
    <row r="39" spans="1:10" x14ac:dyDescent="0.2">
      <c r="A39" s="136"/>
      <c r="B39" s="137"/>
      <c r="C39" s="138"/>
      <c r="D39" s="139"/>
      <c r="E39" s="139" t="s">
        <v>1187</v>
      </c>
      <c r="F39" s="140" t="s">
        <v>417</v>
      </c>
      <c r="G39" s="137"/>
      <c r="H39" s="137"/>
      <c r="I39" s="136"/>
      <c r="J39" s="175"/>
    </row>
    <row r="40" spans="1:10" x14ac:dyDescent="0.2">
      <c r="A40" s="136"/>
      <c r="B40" s="137"/>
      <c r="C40" s="138"/>
      <c r="D40" s="139"/>
      <c r="E40" s="139" t="s">
        <v>1188</v>
      </c>
      <c r="F40" s="140" t="s">
        <v>418</v>
      </c>
      <c r="G40" s="137"/>
      <c r="H40" s="137"/>
      <c r="I40" s="136"/>
      <c r="J40" s="175"/>
    </row>
    <row r="41" spans="1:10" ht="33.75" x14ac:dyDescent="0.2">
      <c r="A41" s="136"/>
      <c r="B41" s="137"/>
      <c r="C41" s="138"/>
      <c r="D41" s="139"/>
      <c r="E41" s="139" t="s">
        <v>1906</v>
      </c>
      <c r="F41" s="140" t="s">
        <v>419</v>
      </c>
      <c r="G41" s="137"/>
      <c r="H41" s="137"/>
      <c r="I41" s="136"/>
      <c r="J41" s="175"/>
    </row>
    <row r="42" spans="1:10" x14ac:dyDescent="0.2">
      <c r="A42" s="136"/>
      <c r="B42" s="137"/>
      <c r="C42" s="138"/>
      <c r="D42" s="139"/>
      <c r="E42" s="139" t="s">
        <v>1189</v>
      </c>
      <c r="F42" s="140" t="s">
        <v>870</v>
      </c>
      <c r="G42" s="137"/>
      <c r="H42" s="137"/>
      <c r="I42" s="136"/>
      <c r="J42" s="175"/>
    </row>
    <row r="43" spans="1:10" x14ac:dyDescent="0.2">
      <c r="A43" s="136"/>
      <c r="B43" s="137"/>
      <c r="C43" s="138"/>
      <c r="D43" s="139"/>
      <c r="E43" s="139" t="s">
        <v>1190</v>
      </c>
      <c r="F43" s="140" t="s">
        <v>972</v>
      </c>
      <c r="G43" s="137"/>
      <c r="H43" s="137"/>
      <c r="I43" s="136"/>
      <c r="J43" s="175"/>
    </row>
    <row r="44" spans="1:10" x14ac:dyDescent="0.2">
      <c r="A44" s="141" t="s">
        <v>1002</v>
      </c>
      <c r="B44" s="142">
        <v>16</v>
      </c>
      <c r="C44" s="143" t="s">
        <v>1003</v>
      </c>
      <c r="D44" s="144" t="s">
        <v>1191</v>
      </c>
      <c r="E44" s="144"/>
      <c r="F44" s="145" t="s">
        <v>337</v>
      </c>
      <c r="G44" s="142" t="s">
        <v>446</v>
      </c>
      <c r="H44" s="142">
        <v>0</v>
      </c>
      <c r="I44" s="141"/>
      <c r="J44" s="175" t="s">
        <v>3087</v>
      </c>
    </row>
    <row r="45" spans="1:10" x14ac:dyDescent="0.2">
      <c r="A45" s="141" t="s">
        <v>1004</v>
      </c>
      <c r="B45" s="142">
        <v>17</v>
      </c>
      <c r="C45" s="143" t="s">
        <v>1005</v>
      </c>
      <c r="D45" s="144" t="s">
        <v>1191</v>
      </c>
      <c r="E45" s="144"/>
      <c r="F45" s="145" t="s">
        <v>1006</v>
      </c>
      <c r="G45" s="142" t="s">
        <v>997</v>
      </c>
      <c r="H45" s="142">
        <v>0</v>
      </c>
      <c r="I45" s="141"/>
      <c r="J45" s="175" t="s">
        <v>3087</v>
      </c>
    </row>
    <row r="46" spans="1:10" x14ac:dyDescent="0.2">
      <c r="A46" s="141" t="s">
        <v>1007</v>
      </c>
      <c r="B46" s="142">
        <v>18</v>
      </c>
      <c r="C46" s="143" t="s">
        <v>1008</v>
      </c>
      <c r="D46" s="144" t="s">
        <v>1191</v>
      </c>
      <c r="E46" s="144"/>
      <c r="F46" s="145" t="s">
        <v>337</v>
      </c>
      <c r="G46" s="142" t="s">
        <v>446</v>
      </c>
      <c r="H46" s="142">
        <v>0</v>
      </c>
      <c r="I46" s="141"/>
      <c r="J46" s="175" t="s">
        <v>3087</v>
      </c>
    </row>
    <row r="47" spans="1:10" x14ac:dyDescent="0.2">
      <c r="A47" s="141" t="s">
        <v>1009</v>
      </c>
      <c r="B47" s="142">
        <v>19</v>
      </c>
      <c r="C47" s="143" t="s">
        <v>1010</v>
      </c>
      <c r="D47" s="144" t="s">
        <v>1191</v>
      </c>
      <c r="E47" s="144"/>
      <c r="F47" s="145" t="s">
        <v>1006</v>
      </c>
      <c r="G47" s="142" t="s">
        <v>997</v>
      </c>
      <c r="H47" s="142">
        <v>0</v>
      </c>
      <c r="I47" s="141"/>
      <c r="J47" s="175" t="s">
        <v>3087</v>
      </c>
    </row>
    <row r="48" spans="1:10" x14ac:dyDescent="0.2">
      <c r="A48" s="141" t="s">
        <v>1011</v>
      </c>
      <c r="B48" s="142">
        <v>20</v>
      </c>
      <c r="C48" s="143" t="s">
        <v>1003</v>
      </c>
      <c r="D48" s="144" t="s">
        <v>1192</v>
      </c>
      <c r="E48" s="144"/>
      <c r="F48" s="145" t="s">
        <v>337</v>
      </c>
      <c r="G48" s="142" t="s">
        <v>446</v>
      </c>
      <c r="H48" s="142">
        <v>0</v>
      </c>
      <c r="I48" s="141"/>
      <c r="J48" s="175" t="s">
        <v>3088</v>
      </c>
    </row>
    <row r="49" spans="1:10" x14ac:dyDescent="0.2">
      <c r="A49" s="141" t="s">
        <v>1012</v>
      </c>
      <c r="B49" s="142">
        <v>21</v>
      </c>
      <c r="C49" s="143" t="s">
        <v>1005</v>
      </c>
      <c r="D49" s="144" t="s">
        <v>1192</v>
      </c>
      <c r="E49" s="144"/>
      <c r="F49" s="145" t="s">
        <v>1006</v>
      </c>
      <c r="G49" s="142" t="s">
        <v>997</v>
      </c>
      <c r="H49" s="142">
        <v>0</v>
      </c>
      <c r="I49" s="141"/>
      <c r="J49" s="175" t="s">
        <v>3088</v>
      </c>
    </row>
    <row r="50" spans="1:10" x14ac:dyDescent="0.2">
      <c r="A50" s="141" t="s">
        <v>1013</v>
      </c>
      <c r="B50" s="142">
        <v>22</v>
      </c>
      <c r="C50" s="143" t="s">
        <v>1008</v>
      </c>
      <c r="D50" s="144" t="s">
        <v>1192</v>
      </c>
      <c r="E50" s="144"/>
      <c r="F50" s="145" t="s">
        <v>337</v>
      </c>
      <c r="G50" s="142" t="s">
        <v>446</v>
      </c>
      <c r="H50" s="142">
        <v>0</v>
      </c>
      <c r="I50" s="141"/>
      <c r="J50" s="175" t="s">
        <v>3088</v>
      </c>
    </row>
    <row r="51" spans="1:10" x14ac:dyDescent="0.2">
      <c r="A51" s="141" t="s">
        <v>1014</v>
      </c>
      <c r="B51" s="142">
        <v>23</v>
      </c>
      <c r="C51" s="143" t="s">
        <v>1010</v>
      </c>
      <c r="D51" s="144" t="s">
        <v>1192</v>
      </c>
      <c r="E51" s="144"/>
      <c r="F51" s="145" t="s">
        <v>1006</v>
      </c>
      <c r="G51" s="142" t="s">
        <v>997</v>
      </c>
      <c r="H51" s="142">
        <v>0</v>
      </c>
      <c r="I51" s="141"/>
      <c r="J51" s="175" t="s">
        <v>3088</v>
      </c>
    </row>
    <row r="52" spans="1:10" x14ac:dyDescent="0.2">
      <c r="A52" s="141" t="s">
        <v>1015</v>
      </c>
      <c r="B52" s="142">
        <v>24</v>
      </c>
      <c r="C52" s="143" t="s">
        <v>1003</v>
      </c>
      <c r="D52" s="144" t="s">
        <v>1193</v>
      </c>
      <c r="E52" s="144"/>
      <c r="F52" s="145" t="s">
        <v>337</v>
      </c>
      <c r="G52" s="142" t="s">
        <v>446</v>
      </c>
      <c r="H52" s="142">
        <v>0</v>
      </c>
      <c r="I52" s="141"/>
      <c r="J52" s="175" t="s">
        <v>3089</v>
      </c>
    </row>
    <row r="53" spans="1:10" x14ac:dyDescent="0.2">
      <c r="A53" s="141" t="s">
        <v>1016</v>
      </c>
      <c r="B53" s="142">
        <v>25</v>
      </c>
      <c r="C53" s="143" t="s">
        <v>1005</v>
      </c>
      <c r="D53" s="144" t="s">
        <v>1193</v>
      </c>
      <c r="E53" s="144"/>
      <c r="F53" s="145" t="s">
        <v>1006</v>
      </c>
      <c r="G53" s="142" t="s">
        <v>997</v>
      </c>
      <c r="H53" s="142">
        <v>0</v>
      </c>
      <c r="I53" s="141"/>
      <c r="J53" s="175" t="s">
        <v>3089</v>
      </c>
    </row>
    <row r="54" spans="1:10" x14ac:dyDescent="0.2">
      <c r="A54" s="141" t="s">
        <v>1017</v>
      </c>
      <c r="B54" s="142">
        <v>26</v>
      </c>
      <c r="C54" s="143" t="s">
        <v>1008</v>
      </c>
      <c r="D54" s="144" t="s">
        <v>1193</v>
      </c>
      <c r="E54" s="144"/>
      <c r="F54" s="145" t="s">
        <v>337</v>
      </c>
      <c r="G54" s="142" t="s">
        <v>446</v>
      </c>
      <c r="H54" s="142">
        <v>0</v>
      </c>
      <c r="I54" s="141"/>
      <c r="J54" s="175" t="s">
        <v>3089</v>
      </c>
    </row>
    <row r="55" spans="1:10" x14ac:dyDescent="0.2">
      <c r="A55" s="141" t="s">
        <v>1018</v>
      </c>
      <c r="B55" s="142">
        <v>27</v>
      </c>
      <c r="C55" s="143" t="s">
        <v>1010</v>
      </c>
      <c r="D55" s="144" t="s">
        <v>1193</v>
      </c>
      <c r="E55" s="144"/>
      <c r="F55" s="145" t="s">
        <v>1006</v>
      </c>
      <c r="G55" s="142" t="s">
        <v>997</v>
      </c>
      <c r="H55" s="142">
        <v>0</v>
      </c>
      <c r="I55" s="141"/>
      <c r="J55" s="175" t="s">
        <v>3089</v>
      </c>
    </row>
    <row r="56" spans="1:10" x14ac:dyDescent="0.2">
      <c r="A56" s="141" t="s">
        <v>1019</v>
      </c>
      <c r="B56" s="142">
        <v>28</v>
      </c>
      <c r="C56" s="143" t="s">
        <v>1003</v>
      </c>
      <c r="D56" s="144" t="s">
        <v>1194</v>
      </c>
      <c r="E56" s="144"/>
      <c r="F56" s="145" t="s">
        <v>337</v>
      </c>
      <c r="G56" s="142" t="s">
        <v>446</v>
      </c>
      <c r="H56" s="142">
        <v>0</v>
      </c>
      <c r="I56" s="141"/>
      <c r="J56" s="175" t="s">
        <v>3090</v>
      </c>
    </row>
    <row r="57" spans="1:10" x14ac:dyDescent="0.2">
      <c r="A57" s="141" t="s">
        <v>1020</v>
      </c>
      <c r="B57" s="142">
        <v>29</v>
      </c>
      <c r="C57" s="143" t="s">
        <v>1005</v>
      </c>
      <c r="D57" s="144" t="s">
        <v>1194</v>
      </c>
      <c r="E57" s="144"/>
      <c r="F57" s="145" t="s">
        <v>1006</v>
      </c>
      <c r="G57" s="142" t="s">
        <v>997</v>
      </c>
      <c r="H57" s="142">
        <v>0</v>
      </c>
      <c r="I57" s="141"/>
      <c r="J57" s="175" t="s">
        <v>3090</v>
      </c>
    </row>
    <row r="58" spans="1:10" x14ac:dyDescent="0.2">
      <c r="A58" s="141" t="s">
        <v>1021</v>
      </c>
      <c r="B58" s="142">
        <v>30</v>
      </c>
      <c r="C58" s="143" t="s">
        <v>1008</v>
      </c>
      <c r="D58" s="144" t="s">
        <v>1194</v>
      </c>
      <c r="E58" s="144"/>
      <c r="F58" s="145" t="s">
        <v>337</v>
      </c>
      <c r="G58" s="142" t="s">
        <v>446</v>
      </c>
      <c r="H58" s="142">
        <v>0</v>
      </c>
      <c r="I58" s="141"/>
      <c r="J58" s="175" t="s">
        <v>3090</v>
      </c>
    </row>
    <row r="59" spans="1:10" x14ac:dyDescent="0.2">
      <c r="A59" s="141" t="s">
        <v>1022</v>
      </c>
      <c r="B59" s="142">
        <v>31</v>
      </c>
      <c r="C59" s="143" t="s">
        <v>1010</v>
      </c>
      <c r="D59" s="144" t="s">
        <v>1194</v>
      </c>
      <c r="E59" s="144"/>
      <c r="F59" s="145" t="s">
        <v>1006</v>
      </c>
      <c r="G59" s="142" t="s">
        <v>997</v>
      </c>
      <c r="H59" s="142">
        <v>0</v>
      </c>
      <c r="I59" s="141"/>
      <c r="J59" s="175" t="s">
        <v>3090</v>
      </c>
    </row>
    <row r="60" spans="1:10" x14ac:dyDescent="0.2">
      <c r="A60" s="141" t="s">
        <v>1023</v>
      </c>
      <c r="B60" s="142">
        <v>32</v>
      </c>
      <c r="C60" s="143" t="s">
        <v>1003</v>
      </c>
      <c r="D60" s="144" t="s">
        <v>1195</v>
      </c>
      <c r="E60" s="144"/>
      <c r="F60" s="145" t="s">
        <v>337</v>
      </c>
      <c r="G60" s="142" t="s">
        <v>446</v>
      </c>
      <c r="H60" s="142">
        <v>0</v>
      </c>
      <c r="I60" s="141"/>
      <c r="J60" s="175" t="s">
        <v>3091</v>
      </c>
    </row>
    <row r="61" spans="1:10" x14ac:dyDescent="0.2">
      <c r="A61" s="141" t="s">
        <v>1024</v>
      </c>
      <c r="B61" s="142">
        <v>33</v>
      </c>
      <c r="C61" s="143" t="s">
        <v>1005</v>
      </c>
      <c r="D61" s="144" t="s">
        <v>1195</v>
      </c>
      <c r="E61" s="144"/>
      <c r="F61" s="145" t="s">
        <v>1006</v>
      </c>
      <c r="G61" s="142" t="s">
        <v>997</v>
      </c>
      <c r="H61" s="142">
        <v>0</v>
      </c>
      <c r="I61" s="141"/>
      <c r="J61" s="175" t="s">
        <v>3091</v>
      </c>
    </row>
    <row r="62" spans="1:10" x14ac:dyDescent="0.2">
      <c r="A62" s="141" t="s">
        <v>1025</v>
      </c>
      <c r="B62" s="142">
        <v>34</v>
      </c>
      <c r="C62" s="143" t="s">
        <v>1008</v>
      </c>
      <c r="D62" s="144" t="s">
        <v>1195</v>
      </c>
      <c r="E62" s="144"/>
      <c r="F62" s="145" t="s">
        <v>337</v>
      </c>
      <c r="G62" s="142" t="s">
        <v>446</v>
      </c>
      <c r="H62" s="142">
        <v>0</v>
      </c>
      <c r="I62" s="141"/>
      <c r="J62" s="175" t="s">
        <v>3091</v>
      </c>
    </row>
    <row r="63" spans="1:10" x14ac:dyDescent="0.2">
      <c r="A63" s="141" t="s">
        <v>1026</v>
      </c>
      <c r="B63" s="142">
        <v>35</v>
      </c>
      <c r="C63" s="143" t="s">
        <v>1010</v>
      </c>
      <c r="D63" s="144" t="s">
        <v>1195</v>
      </c>
      <c r="E63" s="144"/>
      <c r="F63" s="145" t="s">
        <v>1006</v>
      </c>
      <c r="G63" s="142" t="s">
        <v>997</v>
      </c>
      <c r="H63" s="142">
        <v>0</v>
      </c>
      <c r="I63" s="141"/>
      <c r="J63" s="175" t="s">
        <v>3091</v>
      </c>
    </row>
    <row r="64" spans="1:10" x14ac:dyDescent="0.2">
      <c r="A64" s="141" t="s">
        <v>1027</v>
      </c>
      <c r="B64" s="142">
        <v>36</v>
      </c>
      <c r="C64" s="143" t="s">
        <v>1003</v>
      </c>
      <c r="D64" s="144" t="s">
        <v>1196</v>
      </c>
      <c r="E64" s="144"/>
      <c r="F64" s="145" t="s">
        <v>337</v>
      </c>
      <c r="G64" s="142" t="s">
        <v>446</v>
      </c>
      <c r="H64" s="142">
        <v>0</v>
      </c>
      <c r="I64" s="141"/>
      <c r="J64" s="175" t="s">
        <v>3092</v>
      </c>
    </row>
    <row r="65" spans="1:10" x14ac:dyDescent="0.2">
      <c r="A65" s="141" t="s">
        <v>1028</v>
      </c>
      <c r="B65" s="142">
        <v>37</v>
      </c>
      <c r="C65" s="143" t="s">
        <v>1005</v>
      </c>
      <c r="D65" s="144" t="s">
        <v>1196</v>
      </c>
      <c r="E65" s="144"/>
      <c r="F65" s="145" t="s">
        <v>1006</v>
      </c>
      <c r="G65" s="142" t="s">
        <v>997</v>
      </c>
      <c r="H65" s="142">
        <v>0</v>
      </c>
      <c r="I65" s="141"/>
      <c r="J65" s="175" t="s">
        <v>3092</v>
      </c>
    </row>
    <row r="66" spans="1:10" x14ac:dyDescent="0.2">
      <c r="A66" s="141" t="s">
        <v>1029</v>
      </c>
      <c r="B66" s="142">
        <v>38</v>
      </c>
      <c r="C66" s="143" t="s">
        <v>1008</v>
      </c>
      <c r="D66" s="144" t="s">
        <v>1196</v>
      </c>
      <c r="E66" s="144"/>
      <c r="F66" s="145" t="s">
        <v>337</v>
      </c>
      <c r="G66" s="142" t="s">
        <v>446</v>
      </c>
      <c r="H66" s="142">
        <v>0</v>
      </c>
      <c r="I66" s="141"/>
      <c r="J66" s="175" t="s">
        <v>3092</v>
      </c>
    </row>
    <row r="67" spans="1:10" x14ac:dyDescent="0.2">
      <c r="A67" s="141" t="s">
        <v>1030</v>
      </c>
      <c r="B67" s="142">
        <v>39</v>
      </c>
      <c r="C67" s="143" t="s">
        <v>1010</v>
      </c>
      <c r="D67" s="144" t="s">
        <v>1196</v>
      </c>
      <c r="E67" s="144"/>
      <c r="F67" s="145" t="s">
        <v>1006</v>
      </c>
      <c r="G67" s="142" t="s">
        <v>997</v>
      </c>
      <c r="H67" s="142">
        <v>0</v>
      </c>
      <c r="I67" s="141"/>
      <c r="J67" s="175" t="s">
        <v>3092</v>
      </c>
    </row>
    <row r="68" spans="1:10" x14ac:dyDescent="0.2">
      <c r="A68" s="141" t="s">
        <v>1031</v>
      </c>
      <c r="B68" s="142">
        <v>40</v>
      </c>
      <c r="C68" s="143" t="s">
        <v>1003</v>
      </c>
      <c r="D68" s="144" t="s">
        <v>1197</v>
      </c>
      <c r="E68" s="144"/>
      <c r="F68" s="145" t="s">
        <v>337</v>
      </c>
      <c r="G68" s="142" t="s">
        <v>446</v>
      </c>
      <c r="H68" s="142">
        <v>0</v>
      </c>
      <c r="I68" s="141"/>
      <c r="J68" s="175" t="s">
        <v>3093</v>
      </c>
    </row>
    <row r="69" spans="1:10" x14ac:dyDescent="0.2">
      <c r="A69" s="141" t="s">
        <v>1032</v>
      </c>
      <c r="B69" s="142">
        <v>41</v>
      </c>
      <c r="C69" s="143" t="s">
        <v>1005</v>
      </c>
      <c r="D69" s="144" t="s">
        <v>1197</v>
      </c>
      <c r="E69" s="144"/>
      <c r="F69" s="145" t="s">
        <v>1006</v>
      </c>
      <c r="G69" s="142" t="s">
        <v>997</v>
      </c>
      <c r="H69" s="142">
        <v>0</v>
      </c>
      <c r="I69" s="141"/>
      <c r="J69" s="175" t="s">
        <v>3093</v>
      </c>
    </row>
    <row r="70" spans="1:10" x14ac:dyDescent="0.2">
      <c r="A70" s="141" t="s">
        <v>1033</v>
      </c>
      <c r="B70" s="142">
        <v>42</v>
      </c>
      <c r="C70" s="143" t="s">
        <v>1008</v>
      </c>
      <c r="D70" s="144" t="s">
        <v>1197</v>
      </c>
      <c r="E70" s="144"/>
      <c r="F70" s="145" t="s">
        <v>337</v>
      </c>
      <c r="G70" s="142" t="s">
        <v>446</v>
      </c>
      <c r="H70" s="142">
        <v>0</v>
      </c>
      <c r="I70" s="141"/>
      <c r="J70" s="175" t="s">
        <v>3093</v>
      </c>
    </row>
    <row r="71" spans="1:10" x14ac:dyDescent="0.2">
      <c r="A71" s="141" t="s">
        <v>1034</v>
      </c>
      <c r="B71" s="142">
        <v>43</v>
      </c>
      <c r="C71" s="143" t="s">
        <v>1010</v>
      </c>
      <c r="D71" s="144" t="s">
        <v>1197</v>
      </c>
      <c r="E71" s="144"/>
      <c r="F71" s="145" t="s">
        <v>1006</v>
      </c>
      <c r="G71" s="142" t="s">
        <v>997</v>
      </c>
      <c r="H71" s="142">
        <v>0</v>
      </c>
      <c r="I71" s="141"/>
      <c r="J71" s="175" t="s">
        <v>3093</v>
      </c>
    </row>
    <row r="72" spans="1:10" x14ac:dyDescent="0.2">
      <c r="A72" s="141" t="s">
        <v>1035</v>
      </c>
      <c r="B72" s="142">
        <v>44</v>
      </c>
      <c r="C72" s="143" t="s">
        <v>1003</v>
      </c>
      <c r="D72" s="144" t="s">
        <v>1198</v>
      </c>
      <c r="E72" s="144"/>
      <c r="F72" s="145" t="s">
        <v>337</v>
      </c>
      <c r="G72" s="142" t="s">
        <v>446</v>
      </c>
      <c r="H72" s="142">
        <v>0</v>
      </c>
      <c r="I72" s="141"/>
      <c r="J72" s="175" t="s">
        <v>3094</v>
      </c>
    </row>
    <row r="73" spans="1:10" x14ac:dyDescent="0.2">
      <c r="A73" s="141" t="s">
        <v>1036</v>
      </c>
      <c r="B73" s="142">
        <v>45</v>
      </c>
      <c r="C73" s="143" t="s">
        <v>1005</v>
      </c>
      <c r="D73" s="144" t="s">
        <v>1198</v>
      </c>
      <c r="E73" s="144"/>
      <c r="F73" s="145" t="s">
        <v>1006</v>
      </c>
      <c r="G73" s="142" t="s">
        <v>997</v>
      </c>
      <c r="H73" s="142">
        <v>0</v>
      </c>
      <c r="I73" s="141"/>
      <c r="J73" s="175" t="s">
        <v>3094</v>
      </c>
    </row>
    <row r="74" spans="1:10" x14ac:dyDescent="0.2">
      <c r="A74" s="141" t="s">
        <v>1037</v>
      </c>
      <c r="B74" s="142">
        <v>46</v>
      </c>
      <c r="C74" s="143" t="s">
        <v>1008</v>
      </c>
      <c r="D74" s="144" t="s">
        <v>1198</v>
      </c>
      <c r="E74" s="144"/>
      <c r="F74" s="145" t="s">
        <v>337</v>
      </c>
      <c r="G74" s="142" t="s">
        <v>446</v>
      </c>
      <c r="H74" s="142">
        <v>0</v>
      </c>
      <c r="I74" s="141"/>
      <c r="J74" s="175" t="s">
        <v>3094</v>
      </c>
    </row>
    <row r="75" spans="1:10" x14ac:dyDescent="0.2">
      <c r="A75" s="141" t="s">
        <v>1038</v>
      </c>
      <c r="B75" s="142">
        <v>47</v>
      </c>
      <c r="C75" s="143" t="s">
        <v>1010</v>
      </c>
      <c r="D75" s="144" t="s">
        <v>1198</v>
      </c>
      <c r="E75" s="144"/>
      <c r="F75" s="145" t="s">
        <v>1006</v>
      </c>
      <c r="G75" s="142" t="s">
        <v>997</v>
      </c>
      <c r="H75" s="142">
        <v>0</v>
      </c>
      <c r="I75" s="141"/>
      <c r="J75" s="175" t="s">
        <v>3094</v>
      </c>
    </row>
    <row r="76" spans="1:10" x14ac:dyDescent="0.2">
      <c r="A76" s="141" t="s">
        <v>1039</v>
      </c>
      <c r="B76" s="142">
        <v>48</v>
      </c>
      <c r="C76" s="143" t="s">
        <v>1003</v>
      </c>
      <c r="D76" s="144" t="s">
        <v>1199</v>
      </c>
      <c r="E76" s="144"/>
      <c r="F76" s="145" t="s">
        <v>337</v>
      </c>
      <c r="G76" s="142" t="s">
        <v>446</v>
      </c>
      <c r="H76" s="142">
        <v>0</v>
      </c>
      <c r="I76" s="141"/>
      <c r="J76" s="175" t="s">
        <v>3095</v>
      </c>
    </row>
    <row r="77" spans="1:10" x14ac:dyDescent="0.2">
      <c r="A77" s="141" t="s">
        <v>1040</v>
      </c>
      <c r="B77" s="142">
        <v>49</v>
      </c>
      <c r="C77" s="143" t="s">
        <v>1005</v>
      </c>
      <c r="D77" s="144" t="s">
        <v>1199</v>
      </c>
      <c r="E77" s="144"/>
      <c r="F77" s="145" t="s">
        <v>1006</v>
      </c>
      <c r="G77" s="142" t="s">
        <v>997</v>
      </c>
      <c r="H77" s="142">
        <v>0</v>
      </c>
      <c r="I77" s="141"/>
      <c r="J77" s="175" t="s">
        <v>3095</v>
      </c>
    </row>
    <row r="78" spans="1:10" x14ac:dyDescent="0.2">
      <c r="A78" s="141" t="s">
        <v>1041</v>
      </c>
      <c r="B78" s="142">
        <v>50</v>
      </c>
      <c r="C78" s="143" t="s">
        <v>1008</v>
      </c>
      <c r="D78" s="144" t="s">
        <v>1199</v>
      </c>
      <c r="E78" s="144"/>
      <c r="F78" s="145" t="s">
        <v>337</v>
      </c>
      <c r="G78" s="142" t="s">
        <v>446</v>
      </c>
      <c r="H78" s="142">
        <v>0</v>
      </c>
      <c r="I78" s="141"/>
      <c r="J78" s="175" t="s">
        <v>3095</v>
      </c>
    </row>
    <row r="79" spans="1:10" x14ac:dyDescent="0.2">
      <c r="A79" s="141" t="s">
        <v>1042</v>
      </c>
      <c r="B79" s="142">
        <v>51</v>
      </c>
      <c r="C79" s="143" t="s">
        <v>1010</v>
      </c>
      <c r="D79" s="144" t="s">
        <v>1199</v>
      </c>
      <c r="E79" s="144"/>
      <c r="F79" s="145" t="s">
        <v>1006</v>
      </c>
      <c r="G79" s="142" t="s">
        <v>997</v>
      </c>
      <c r="H79" s="142">
        <v>0</v>
      </c>
      <c r="I79" s="141"/>
      <c r="J79" s="175" t="s">
        <v>3095</v>
      </c>
    </row>
    <row r="80" spans="1:10" x14ac:dyDescent="0.2">
      <c r="A80" s="141" t="s">
        <v>1043</v>
      </c>
      <c r="B80" s="142">
        <v>52</v>
      </c>
      <c r="C80" s="143" t="s">
        <v>1003</v>
      </c>
      <c r="D80" s="144" t="s">
        <v>1200</v>
      </c>
      <c r="E80" s="144"/>
      <c r="F80" s="145" t="s">
        <v>337</v>
      </c>
      <c r="G80" s="142" t="s">
        <v>446</v>
      </c>
      <c r="H80" s="142">
        <v>0</v>
      </c>
      <c r="I80" s="141"/>
      <c r="J80" s="175" t="s">
        <v>3096</v>
      </c>
    </row>
    <row r="81" spans="1:10" x14ac:dyDescent="0.2">
      <c r="A81" s="141" t="s">
        <v>1044</v>
      </c>
      <c r="B81" s="142">
        <v>53</v>
      </c>
      <c r="C81" s="143" t="s">
        <v>1005</v>
      </c>
      <c r="D81" s="144" t="s">
        <v>1200</v>
      </c>
      <c r="E81" s="144"/>
      <c r="F81" s="145" t="s">
        <v>1006</v>
      </c>
      <c r="G81" s="142" t="s">
        <v>997</v>
      </c>
      <c r="H81" s="142">
        <v>0</v>
      </c>
      <c r="I81" s="141"/>
      <c r="J81" s="175" t="s">
        <v>3096</v>
      </c>
    </row>
    <row r="82" spans="1:10" x14ac:dyDescent="0.2">
      <c r="A82" s="141" t="s">
        <v>1045</v>
      </c>
      <c r="B82" s="142">
        <v>54</v>
      </c>
      <c r="C82" s="143" t="s">
        <v>1008</v>
      </c>
      <c r="D82" s="144" t="s">
        <v>1200</v>
      </c>
      <c r="E82" s="144"/>
      <c r="F82" s="145" t="s">
        <v>337</v>
      </c>
      <c r="G82" s="142" t="s">
        <v>446</v>
      </c>
      <c r="H82" s="142">
        <v>0</v>
      </c>
      <c r="I82" s="141"/>
      <c r="J82" s="175" t="s">
        <v>3096</v>
      </c>
    </row>
    <row r="83" spans="1:10" x14ac:dyDescent="0.2">
      <c r="A83" s="141" t="s">
        <v>1046</v>
      </c>
      <c r="B83" s="142">
        <v>55</v>
      </c>
      <c r="C83" s="143" t="s">
        <v>1010</v>
      </c>
      <c r="D83" s="144" t="s">
        <v>1200</v>
      </c>
      <c r="E83" s="144"/>
      <c r="F83" s="145" t="s">
        <v>1006</v>
      </c>
      <c r="G83" s="142" t="s">
        <v>997</v>
      </c>
      <c r="H83" s="142">
        <v>0</v>
      </c>
      <c r="I83" s="141"/>
      <c r="J83" s="175" t="s">
        <v>3096</v>
      </c>
    </row>
    <row r="84" spans="1:10" x14ac:dyDescent="0.2">
      <c r="A84" s="141" t="s">
        <v>1047</v>
      </c>
      <c r="B84" s="142">
        <v>56</v>
      </c>
      <c r="C84" s="143" t="s">
        <v>1003</v>
      </c>
      <c r="D84" s="144" t="s">
        <v>1048</v>
      </c>
      <c r="E84" s="144"/>
      <c r="F84" s="145" t="s">
        <v>337</v>
      </c>
      <c r="G84" s="142" t="s">
        <v>446</v>
      </c>
      <c r="H84" s="142">
        <v>0</v>
      </c>
      <c r="I84" s="141"/>
      <c r="J84" s="175" t="s">
        <v>3097</v>
      </c>
    </row>
    <row r="85" spans="1:10" x14ac:dyDescent="0.2">
      <c r="A85" s="141" t="s">
        <v>1049</v>
      </c>
      <c r="B85" s="142">
        <v>57</v>
      </c>
      <c r="C85" s="143" t="s">
        <v>1005</v>
      </c>
      <c r="D85" s="144" t="s">
        <v>1048</v>
      </c>
      <c r="E85" s="144"/>
      <c r="F85" s="145" t="s">
        <v>1006</v>
      </c>
      <c r="G85" s="142" t="s">
        <v>997</v>
      </c>
      <c r="H85" s="142">
        <v>0</v>
      </c>
      <c r="I85" s="141"/>
      <c r="J85" s="175" t="s">
        <v>3097</v>
      </c>
    </row>
    <row r="86" spans="1:10" x14ac:dyDescent="0.2">
      <c r="A86" s="141" t="s">
        <v>1050</v>
      </c>
      <c r="B86" s="142">
        <v>58</v>
      </c>
      <c r="C86" s="143" t="s">
        <v>1008</v>
      </c>
      <c r="D86" s="144" t="s">
        <v>1048</v>
      </c>
      <c r="E86" s="144"/>
      <c r="F86" s="145" t="s">
        <v>337</v>
      </c>
      <c r="G86" s="142" t="s">
        <v>446</v>
      </c>
      <c r="H86" s="142">
        <v>0</v>
      </c>
      <c r="I86" s="141"/>
      <c r="J86" s="175" t="s">
        <v>3097</v>
      </c>
    </row>
    <row r="87" spans="1:10" x14ac:dyDescent="0.2">
      <c r="A87" s="141" t="s">
        <v>1051</v>
      </c>
      <c r="B87" s="142">
        <v>59</v>
      </c>
      <c r="C87" s="143" t="s">
        <v>1010</v>
      </c>
      <c r="D87" s="144" t="s">
        <v>1048</v>
      </c>
      <c r="E87" s="144"/>
      <c r="F87" s="145" t="s">
        <v>1006</v>
      </c>
      <c r="G87" s="142" t="s">
        <v>997</v>
      </c>
      <c r="H87" s="142">
        <v>0</v>
      </c>
      <c r="I87" s="141"/>
      <c r="J87" s="175" t="s">
        <v>3097</v>
      </c>
    </row>
    <row r="88" spans="1:10" x14ac:dyDescent="0.2">
      <c r="A88" s="141" t="s">
        <v>1052</v>
      </c>
      <c r="B88" s="142">
        <v>60</v>
      </c>
      <c r="C88" s="143" t="s">
        <v>1003</v>
      </c>
      <c r="D88" s="144" t="s">
        <v>1201</v>
      </c>
      <c r="E88" s="144"/>
      <c r="F88" s="145" t="s">
        <v>337</v>
      </c>
      <c r="G88" s="142" t="s">
        <v>446</v>
      </c>
      <c r="H88" s="142">
        <v>0</v>
      </c>
      <c r="I88" s="141"/>
      <c r="J88" s="175" t="s">
        <v>3098</v>
      </c>
    </row>
    <row r="89" spans="1:10" x14ac:dyDescent="0.2">
      <c r="A89" s="141" t="s">
        <v>1053</v>
      </c>
      <c r="B89" s="142">
        <v>61</v>
      </c>
      <c r="C89" s="143" t="s">
        <v>1005</v>
      </c>
      <c r="D89" s="144" t="s">
        <v>1201</v>
      </c>
      <c r="E89" s="144"/>
      <c r="F89" s="145" t="s">
        <v>1006</v>
      </c>
      <c r="G89" s="142" t="s">
        <v>997</v>
      </c>
      <c r="H89" s="142">
        <v>0</v>
      </c>
      <c r="I89" s="141"/>
      <c r="J89" s="175" t="s">
        <v>3098</v>
      </c>
    </row>
    <row r="90" spans="1:10" x14ac:dyDescent="0.2">
      <c r="A90" s="141" t="s">
        <v>1054</v>
      </c>
      <c r="B90" s="142">
        <v>62</v>
      </c>
      <c r="C90" s="143" t="s">
        <v>1008</v>
      </c>
      <c r="D90" s="144" t="s">
        <v>1201</v>
      </c>
      <c r="E90" s="144"/>
      <c r="F90" s="145" t="s">
        <v>337</v>
      </c>
      <c r="G90" s="142" t="s">
        <v>446</v>
      </c>
      <c r="H90" s="142">
        <v>0</v>
      </c>
      <c r="I90" s="141"/>
      <c r="J90" s="175" t="s">
        <v>3098</v>
      </c>
    </row>
    <row r="91" spans="1:10" x14ac:dyDescent="0.2">
      <c r="A91" s="141" t="s">
        <v>1055</v>
      </c>
      <c r="B91" s="142">
        <v>63</v>
      </c>
      <c r="C91" s="143" t="s">
        <v>1010</v>
      </c>
      <c r="D91" s="144" t="s">
        <v>1201</v>
      </c>
      <c r="E91" s="144"/>
      <c r="F91" s="145" t="s">
        <v>1006</v>
      </c>
      <c r="G91" s="142" t="s">
        <v>997</v>
      </c>
      <c r="H91" s="142">
        <v>0</v>
      </c>
      <c r="I91" s="141"/>
      <c r="J91" s="175" t="s">
        <v>3098</v>
      </c>
    </row>
    <row r="92" spans="1:10" x14ac:dyDescent="0.2">
      <c r="A92" s="141" t="s">
        <v>1056</v>
      </c>
      <c r="B92" s="142">
        <v>64</v>
      </c>
      <c r="C92" s="143" t="s">
        <v>1003</v>
      </c>
      <c r="D92" s="144" t="s">
        <v>1202</v>
      </c>
      <c r="E92" s="144"/>
      <c r="F92" s="145" t="s">
        <v>337</v>
      </c>
      <c r="G92" s="142" t="s">
        <v>446</v>
      </c>
      <c r="H92" s="142">
        <v>0</v>
      </c>
      <c r="I92" s="141"/>
      <c r="J92" s="175" t="s">
        <v>3111</v>
      </c>
    </row>
    <row r="93" spans="1:10" x14ac:dyDescent="0.2">
      <c r="A93" s="141" t="s">
        <v>1057</v>
      </c>
      <c r="B93" s="142">
        <v>65</v>
      </c>
      <c r="C93" s="143" t="s">
        <v>1005</v>
      </c>
      <c r="D93" s="144" t="s">
        <v>1202</v>
      </c>
      <c r="E93" s="144"/>
      <c r="F93" s="145" t="s">
        <v>1006</v>
      </c>
      <c r="G93" s="142" t="s">
        <v>997</v>
      </c>
      <c r="H93" s="142">
        <v>0</v>
      </c>
      <c r="I93" s="141"/>
      <c r="J93" s="175" t="s">
        <v>3111</v>
      </c>
    </row>
    <row r="94" spans="1:10" x14ac:dyDescent="0.2">
      <c r="A94" s="141" t="s">
        <v>1058</v>
      </c>
      <c r="B94" s="142">
        <v>66</v>
      </c>
      <c r="C94" s="143" t="s">
        <v>1008</v>
      </c>
      <c r="D94" s="144" t="s">
        <v>1202</v>
      </c>
      <c r="E94" s="144"/>
      <c r="F94" s="145" t="s">
        <v>337</v>
      </c>
      <c r="G94" s="142" t="s">
        <v>446</v>
      </c>
      <c r="H94" s="142">
        <v>0</v>
      </c>
      <c r="I94" s="141"/>
      <c r="J94" s="175" t="s">
        <v>3111</v>
      </c>
    </row>
    <row r="95" spans="1:10" x14ac:dyDescent="0.2">
      <c r="A95" s="141" t="s">
        <v>1059</v>
      </c>
      <c r="B95" s="142">
        <v>67</v>
      </c>
      <c r="C95" s="143" t="s">
        <v>1010</v>
      </c>
      <c r="D95" s="144" t="s">
        <v>1202</v>
      </c>
      <c r="E95" s="144"/>
      <c r="F95" s="145" t="s">
        <v>1006</v>
      </c>
      <c r="G95" s="142" t="s">
        <v>997</v>
      </c>
      <c r="H95" s="142">
        <v>0</v>
      </c>
      <c r="I95" s="141"/>
      <c r="J95" s="175" t="s">
        <v>3111</v>
      </c>
    </row>
    <row r="96" spans="1:10" x14ac:dyDescent="0.2">
      <c r="A96" s="141" t="s">
        <v>1060</v>
      </c>
      <c r="B96" s="142">
        <v>68</v>
      </c>
      <c r="C96" s="143" t="s">
        <v>1003</v>
      </c>
      <c r="D96" s="144" t="s">
        <v>1203</v>
      </c>
      <c r="E96" s="144"/>
      <c r="F96" s="145" t="s">
        <v>337</v>
      </c>
      <c r="G96" s="142" t="s">
        <v>446</v>
      </c>
      <c r="H96" s="142">
        <v>0</v>
      </c>
      <c r="I96" s="141"/>
      <c r="J96" s="175" t="s">
        <v>3112</v>
      </c>
    </row>
    <row r="97" spans="1:10" x14ac:dyDescent="0.2">
      <c r="A97" s="141" t="s">
        <v>1061</v>
      </c>
      <c r="B97" s="142">
        <v>69</v>
      </c>
      <c r="C97" s="143" t="s">
        <v>1005</v>
      </c>
      <c r="D97" s="144" t="s">
        <v>1203</v>
      </c>
      <c r="E97" s="144"/>
      <c r="F97" s="145" t="s">
        <v>1006</v>
      </c>
      <c r="G97" s="142" t="s">
        <v>997</v>
      </c>
      <c r="H97" s="142">
        <v>0</v>
      </c>
      <c r="I97" s="141"/>
      <c r="J97" s="175" t="s">
        <v>3112</v>
      </c>
    </row>
    <row r="98" spans="1:10" x14ac:dyDescent="0.2">
      <c r="A98" s="141" t="s">
        <v>1062</v>
      </c>
      <c r="B98" s="142">
        <v>70</v>
      </c>
      <c r="C98" s="143" t="s">
        <v>1008</v>
      </c>
      <c r="D98" s="144" t="s">
        <v>1203</v>
      </c>
      <c r="E98" s="144"/>
      <c r="F98" s="145" t="s">
        <v>337</v>
      </c>
      <c r="G98" s="142" t="s">
        <v>446</v>
      </c>
      <c r="H98" s="142">
        <v>0</v>
      </c>
      <c r="I98" s="141"/>
      <c r="J98" s="175" t="s">
        <v>3112</v>
      </c>
    </row>
    <row r="99" spans="1:10" x14ac:dyDescent="0.2">
      <c r="A99" s="141" t="s">
        <v>1063</v>
      </c>
      <c r="B99" s="142">
        <v>71</v>
      </c>
      <c r="C99" s="143" t="s">
        <v>1010</v>
      </c>
      <c r="D99" s="144" t="s">
        <v>1203</v>
      </c>
      <c r="E99" s="144"/>
      <c r="F99" s="145" t="s">
        <v>1006</v>
      </c>
      <c r="G99" s="142" t="s">
        <v>997</v>
      </c>
      <c r="H99" s="142">
        <v>0</v>
      </c>
      <c r="I99" s="141"/>
      <c r="J99" s="175" t="s">
        <v>3112</v>
      </c>
    </row>
    <row r="100" spans="1:10" x14ac:dyDescent="0.2">
      <c r="A100" s="141" t="s">
        <v>1064</v>
      </c>
      <c r="B100" s="142">
        <v>72</v>
      </c>
      <c r="C100" s="143" t="s">
        <v>1003</v>
      </c>
      <c r="D100" s="144" t="s">
        <v>1065</v>
      </c>
      <c r="E100" s="144"/>
      <c r="F100" s="145" t="s">
        <v>337</v>
      </c>
      <c r="G100" s="142" t="s">
        <v>446</v>
      </c>
      <c r="H100" s="142">
        <v>0</v>
      </c>
      <c r="I100" s="141"/>
      <c r="J100" s="175" t="s">
        <v>3113</v>
      </c>
    </row>
    <row r="101" spans="1:10" x14ac:dyDescent="0.2">
      <c r="A101" s="141" t="s">
        <v>1066</v>
      </c>
      <c r="B101" s="142">
        <v>73</v>
      </c>
      <c r="C101" s="143" t="s">
        <v>1005</v>
      </c>
      <c r="D101" s="144" t="s">
        <v>1065</v>
      </c>
      <c r="E101" s="144"/>
      <c r="F101" s="145" t="s">
        <v>1006</v>
      </c>
      <c r="G101" s="142" t="s">
        <v>997</v>
      </c>
      <c r="H101" s="142">
        <v>0</v>
      </c>
      <c r="I101" s="141"/>
      <c r="J101" s="175" t="s">
        <v>3113</v>
      </c>
    </row>
    <row r="102" spans="1:10" x14ac:dyDescent="0.2">
      <c r="A102" s="141" t="s">
        <v>1067</v>
      </c>
      <c r="B102" s="142">
        <v>74</v>
      </c>
      <c r="C102" s="143" t="s">
        <v>1008</v>
      </c>
      <c r="D102" s="144" t="s">
        <v>1065</v>
      </c>
      <c r="E102" s="144"/>
      <c r="F102" s="145" t="s">
        <v>337</v>
      </c>
      <c r="G102" s="142" t="s">
        <v>446</v>
      </c>
      <c r="H102" s="142">
        <v>0</v>
      </c>
      <c r="I102" s="141"/>
      <c r="J102" s="175" t="s">
        <v>3113</v>
      </c>
    </row>
    <row r="103" spans="1:10" x14ac:dyDescent="0.2">
      <c r="A103" s="141" t="s">
        <v>1068</v>
      </c>
      <c r="B103" s="142">
        <v>75</v>
      </c>
      <c r="C103" s="143" t="s">
        <v>1010</v>
      </c>
      <c r="D103" s="144" t="s">
        <v>1065</v>
      </c>
      <c r="E103" s="144"/>
      <c r="F103" s="145" t="s">
        <v>1006</v>
      </c>
      <c r="G103" s="142" t="s">
        <v>997</v>
      </c>
      <c r="H103" s="142">
        <v>0</v>
      </c>
      <c r="I103" s="141"/>
      <c r="J103" s="175" t="s">
        <v>3113</v>
      </c>
    </row>
    <row r="104" spans="1:10" x14ac:dyDescent="0.2">
      <c r="A104" s="141" t="s">
        <v>1207</v>
      </c>
      <c r="B104" s="142">
        <v>76</v>
      </c>
      <c r="C104" s="143" t="s">
        <v>1003</v>
      </c>
      <c r="D104" s="144" t="s">
        <v>1907</v>
      </c>
      <c r="E104" s="144"/>
      <c r="F104" s="145" t="s">
        <v>337</v>
      </c>
      <c r="G104" s="142" t="s">
        <v>446</v>
      </c>
      <c r="H104" s="142">
        <v>0</v>
      </c>
      <c r="I104" s="141"/>
      <c r="J104" s="175" t="s">
        <v>3114</v>
      </c>
    </row>
    <row r="105" spans="1:10" x14ac:dyDescent="0.2">
      <c r="A105" s="141" t="s">
        <v>1208</v>
      </c>
      <c r="B105" s="142">
        <v>77</v>
      </c>
      <c r="C105" s="143" t="s">
        <v>1005</v>
      </c>
      <c r="D105" s="144" t="s">
        <v>1907</v>
      </c>
      <c r="E105" s="144"/>
      <c r="F105" s="145" t="s">
        <v>1006</v>
      </c>
      <c r="G105" s="142" t="s">
        <v>997</v>
      </c>
      <c r="H105" s="142">
        <v>0</v>
      </c>
      <c r="I105" s="141"/>
      <c r="J105" s="175" t="s">
        <v>3114</v>
      </c>
    </row>
    <row r="106" spans="1:10" x14ac:dyDescent="0.2">
      <c r="A106" s="141" t="s">
        <v>1209</v>
      </c>
      <c r="B106" s="142">
        <v>78</v>
      </c>
      <c r="C106" s="143" t="s">
        <v>1008</v>
      </c>
      <c r="D106" s="144" t="s">
        <v>1907</v>
      </c>
      <c r="E106" s="144"/>
      <c r="F106" s="145" t="s">
        <v>337</v>
      </c>
      <c r="G106" s="142" t="s">
        <v>446</v>
      </c>
      <c r="H106" s="142">
        <v>0</v>
      </c>
      <c r="I106" s="141"/>
      <c r="J106" s="175" t="s">
        <v>3114</v>
      </c>
    </row>
    <row r="107" spans="1:10" x14ac:dyDescent="0.2">
      <c r="A107" s="141" t="s">
        <v>1210</v>
      </c>
      <c r="B107" s="142">
        <v>79</v>
      </c>
      <c r="C107" s="143" t="s">
        <v>1010</v>
      </c>
      <c r="D107" s="144" t="s">
        <v>1907</v>
      </c>
      <c r="E107" s="144"/>
      <c r="F107" s="145" t="s">
        <v>1006</v>
      </c>
      <c r="G107" s="142" t="s">
        <v>997</v>
      </c>
      <c r="H107" s="142">
        <v>0</v>
      </c>
      <c r="I107" s="141"/>
      <c r="J107" s="175" t="s">
        <v>3114</v>
      </c>
    </row>
    <row r="108" spans="1:10" ht="33.75" x14ac:dyDescent="0.2">
      <c r="A108" s="136" t="s">
        <v>1069</v>
      </c>
      <c r="B108" s="137">
        <v>80</v>
      </c>
      <c r="C108" s="138" t="s">
        <v>1204</v>
      </c>
      <c r="D108" s="139" t="s">
        <v>1205</v>
      </c>
      <c r="E108" s="139"/>
      <c r="F108" s="140" t="s">
        <v>303</v>
      </c>
      <c r="G108" s="137" t="s">
        <v>446</v>
      </c>
      <c r="H108" s="137">
        <v>99</v>
      </c>
      <c r="I108" s="136"/>
      <c r="J108" s="175" t="s">
        <v>3115</v>
      </c>
    </row>
    <row r="109" spans="1:10" ht="22.5" x14ac:dyDescent="0.2">
      <c r="A109" s="136" t="s">
        <v>1070</v>
      </c>
      <c r="B109" s="137">
        <v>81</v>
      </c>
      <c r="C109" s="138" t="s">
        <v>1204</v>
      </c>
      <c r="D109" s="139" t="s">
        <v>1206</v>
      </c>
      <c r="E109" s="139"/>
      <c r="F109" s="140" t="s">
        <v>303</v>
      </c>
      <c r="G109" s="137" t="s">
        <v>446</v>
      </c>
      <c r="H109" s="137">
        <v>99</v>
      </c>
      <c r="I109" s="136"/>
      <c r="J109" s="175" t="s">
        <v>3116</v>
      </c>
    </row>
    <row r="110" spans="1:10" ht="22.5" x14ac:dyDescent="0.2">
      <c r="A110" s="136" t="s">
        <v>1071</v>
      </c>
      <c r="B110" s="137">
        <v>82</v>
      </c>
      <c r="C110" s="138" t="s">
        <v>1204</v>
      </c>
      <c r="D110" s="139" t="s">
        <v>1072</v>
      </c>
      <c r="E110" s="139"/>
      <c r="F110" s="140" t="s">
        <v>303</v>
      </c>
      <c r="G110" s="137" t="s">
        <v>446</v>
      </c>
      <c r="H110" s="137">
        <v>99</v>
      </c>
      <c r="I110" s="136"/>
      <c r="J110" s="175" t="s">
        <v>3117</v>
      </c>
    </row>
    <row r="111" spans="1:10" ht="22.5" x14ac:dyDescent="0.2">
      <c r="A111" s="136" t="s">
        <v>1073</v>
      </c>
      <c r="B111" s="137">
        <v>83</v>
      </c>
      <c r="C111" s="138" t="s">
        <v>1204</v>
      </c>
      <c r="D111" s="139" t="s">
        <v>1074</v>
      </c>
      <c r="E111" s="139"/>
      <c r="F111" s="140" t="s">
        <v>303</v>
      </c>
      <c r="G111" s="137" t="s">
        <v>446</v>
      </c>
      <c r="H111" s="137">
        <v>99</v>
      </c>
      <c r="I111" s="136"/>
      <c r="J111" s="175" t="s">
        <v>3118</v>
      </c>
    </row>
    <row r="112" spans="1:10" s="33" customFormat="1" x14ac:dyDescent="0.2">
      <c r="A112" s="136" t="s">
        <v>1211</v>
      </c>
      <c r="B112" s="137">
        <v>84</v>
      </c>
      <c r="C112" s="138" t="s">
        <v>1261</v>
      </c>
      <c r="D112" s="139" t="s">
        <v>760</v>
      </c>
      <c r="E112" s="139" t="s">
        <v>583</v>
      </c>
      <c r="F112" s="140"/>
      <c r="G112" s="137" t="s">
        <v>449</v>
      </c>
      <c r="H112" s="137">
        <v>0</v>
      </c>
      <c r="I112" s="136"/>
      <c r="J112" s="175" t="s">
        <v>3119</v>
      </c>
    </row>
    <row r="113" spans="1:10" s="33" customFormat="1" x14ac:dyDescent="0.2">
      <c r="A113" s="136"/>
      <c r="B113" s="137"/>
      <c r="C113" s="138"/>
      <c r="D113" s="139"/>
      <c r="E113" s="139" t="s">
        <v>577</v>
      </c>
      <c r="F113" s="140">
        <v>1</v>
      </c>
      <c r="G113" s="137"/>
      <c r="H113" s="137"/>
      <c r="I113" s="136"/>
      <c r="J113" s="175"/>
    </row>
    <row r="114" spans="1:10" s="33" customFormat="1" x14ac:dyDescent="0.2">
      <c r="A114" s="136"/>
      <c r="B114" s="137"/>
      <c r="C114" s="138"/>
      <c r="D114" s="139"/>
      <c r="E114" s="139" t="s">
        <v>586</v>
      </c>
      <c r="F114" s="140">
        <v>2</v>
      </c>
      <c r="G114" s="137"/>
      <c r="H114" s="137"/>
      <c r="I114" s="136"/>
      <c r="J114" s="175"/>
    </row>
    <row r="115" spans="1:10" s="33" customFormat="1" x14ac:dyDescent="0.2">
      <c r="A115" s="136" t="s">
        <v>1212</v>
      </c>
      <c r="B115" s="137">
        <v>85</v>
      </c>
      <c r="C115" s="138" t="s">
        <v>1261</v>
      </c>
      <c r="D115" s="139" t="s">
        <v>697</v>
      </c>
      <c r="E115" s="139" t="s">
        <v>583</v>
      </c>
      <c r="F115" s="140"/>
      <c r="G115" s="137" t="s">
        <v>449</v>
      </c>
      <c r="H115" s="137">
        <v>0</v>
      </c>
      <c r="I115" s="136" t="s">
        <v>1285</v>
      </c>
      <c r="J115" s="175" t="s">
        <v>3120</v>
      </c>
    </row>
    <row r="116" spans="1:10" s="33" customFormat="1" x14ac:dyDescent="0.2">
      <c r="A116" s="136"/>
      <c r="B116" s="137"/>
      <c r="C116" s="138"/>
      <c r="D116" s="139"/>
      <c r="E116" s="139" t="s">
        <v>577</v>
      </c>
      <c r="F116" s="140">
        <v>1</v>
      </c>
      <c r="G116" s="137"/>
      <c r="H116" s="137"/>
      <c r="I116" s="136"/>
      <c r="J116" s="175"/>
    </row>
    <row r="117" spans="1:10" s="33" customFormat="1" x14ac:dyDescent="0.2">
      <c r="A117" s="136"/>
      <c r="B117" s="137"/>
      <c r="C117" s="138"/>
      <c r="D117" s="139"/>
      <c r="E117" s="139" t="s">
        <v>586</v>
      </c>
      <c r="F117" s="140">
        <v>2</v>
      </c>
      <c r="G117" s="137"/>
      <c r="H117" s="137"/>
      <c r="I117" s="136"/>
      <c r="J117" s="175"/>
    </row>
    <row r="118" spans="1:10" s="33" customFormat="1" x14ac:dyDescent="0.2">
      <c r="A118" s="136" t="s">
        <v>1213</v>
      </c>
      <c r="B118" s="137">
        <v>86</v>
      </c>
      <c r="C118" s="138" t="s">
        <v>1261</v>
      </c>
      <c r="D118" s="139" t="s">
        <v>668</v>
      </c>
      <c r="E118" s="139" t="s">
        <v>583</v>
      </c>
      <c r="F118" s="140"/>
      <c r="G118" s="137" t="s">
        <v>449</v>
      </c>
      <c r="H118" s="137">
        <v>0</v>
      </c>
      <c r="I118" s="136"/>
      <c r="J118" s="175" t="s">
        <v>3121</v>
      </c>
    </row>
    <row r="119" spans="1:10" s="33" customFormat="1" x14ac:dyDescent="0.2">
      <c r="A119" s="136"/>
      <c r="B119" s="137"/>
      <c r="C119" s="138"/>
      <c r="D119" s="139"/>
      <c r="E119" s="139" t="s">
        <v>577</v>
      </c>
      <c r="F119" s="140">
        <v>1</v>
      </c>
      <c r="G119" s="137"/>
      <c r="H119" s="137"/>
      <c r="I119" s="136"/>
      <c r="J119" s="175"/>
    </row>
    <row r="120" spans="1:10" s="33" customFormat="1" x14ac:dyDescent="0.2">
      <c r="A120" s="136"/>
      <c r="B120" s="137"/>
      <c r="C120" s="138"/>
      <c r="D120" s="139"/>
      <c r="E120" s="139" t="s">
        <v>586</v>
      </c>
      <c r="F120" s="140">
        <v>2</v>
      </c>
      <c r="G120" s="137"/>
      <c r="H120" s="137"/>
      <c r="I120" s="136"/>
      <c r="J120" s="175"/>
    </row>
    <row r="121" spans="1:10" s="33" customFormat="1" x14ac:dyDescent="0.2">
      <c r="A121" s="136" t="s">
        <v>1214</v>
      </c>
      <c r="B121" s="137">
        <v>87</v>
      </c>
      <c r="C121" s="138" t="s">
        <v>1261</v>
      </c>
      <c r="D121" s="139" t="s">
        <v>669</v>
      </c>
      <c r="E121" s="139" t="s">
        <v>583</v>
      </c>
      <c r="F121" s="140"/>
      <c r="G121" s="137" t="s">
        <v>449</v>
      </c>
      <c r="H121" s="137">
        <v>0</v>
      </c>
      <c r="I121" s="136"/>
      <c r="J121" s="175" t="s">
        <v>3122</v>
      </c>
    </row>
    <row r="122" spans="1:10" s="33" customFormat="1" x14ac:dyDescent="0.2">
      <c r="A122" s="136"/>
      <c r="B122" s="137"/>
      <c r="C122" s="138"/>
      <c r="D122" s="139"/>
      <c r="E122" s="139" t="s">
        <v>577</v>
      </c>
      <c r="F122" s="140">
        <v>1</v>
      </c>
      <c r="G122" s="137"/>
      <c r="H122" s="137"/>
      <c r="I122" s="136"/>
      <c r="J122" s="175"/>
    </row>
    <row r="123" spans="1:10" s="33" customFormat="1" x14ac:dyDescent="0.2">
      <c r="A123" s="136"/>
      <c r="B123" s="137"/>
      <c r="C123" s="138"/>
      <c r="D123" s="139"/>
      <c r="E123" s="139" t="s">
        <v>586</v>
      </c>
      <c r="F123" s="140">
        <v>2</v>
      </c>
      <c r="G123" s="137"/>
      <c r="H123" s="137"/>
      <c r="I123" s="136"/>
      <c r="J123" s="175"/>
    </row>
    <row r="124" spans="1:10" s="33" customFormat="1" x14ac:dyDescent="0.2">
      <c r="A124" s="136" t="s">
        <v>1215</v>
      </c>
      <c r="B124" s="137">
        <v>88</v>
      </c>
      <c r="C124" s="138" t="s">
        <v>1261</v>
      </c>
      <c r="D124" s="139" t="s">
        <v>670</v>
      </c>
      <c r="E124" s="139" t="s">
        <v>583</v>
      </c>
      <c r="F124" s="140"/>
      <c r="G124" s="137" t="s">
        <v>449</v>
      </c>
      <c r="H124" s="137">
        <v>0</v>
      </c>
      <c r="I124" s="136"/>
      <c r="J124" s="175" t="s">
        <v>3123</v>
      </c>
    </row>
    <row r="125" spans="1:10" s="33" customFormat="1" x14ac:dyDescent="0.2">
      <c r="A125" s="136"/>
      <c r="B125" s="137"/>
      <c r="C125" s="138"/>
      <c r="D125" s="139"/>
      <c r="E125" s="139" t="s">
        <v>577</v>
      </c>
      <c r="F125" s="140">
        <v>1</v>
      </c>
      <c r="G125" s="137"/>
      <c r="H125" s="137"/>
      <c r="I125" s="136"/>
      <c r="J125" s="175"/>
    </row>
    <row r="126" spans="1:10" s="33" customFormat="1" x14ac:dyDescent="0.2">
      <c r="A126" s="136"/>
      <c r="B126" s="137"/>
      <c r="C126" s="138"/>
      <c r="D126" s="139"/>
      <c r="E126" s="139" t="s">
        <v>586</v>
      </c>
      <c r="F126" s="140">
        <v>2</v>
      </c>
      <c r="G126" s="137"/>
      <c r="H126" s="137"/>
      <c r="I126" s="136"/>
      <c r="J126" s="175"/>
    </row>
    <row r="127" spans="1:10" s="33" customFormat="1" x14ac:dyDescent="0.2">
      <c r="A127" s="136" t="s">
        <v>1216</v>
      </c>
      <c r="B127" s="137">
        <v>89</v>
      </c>
      <c r="C127" s="138" t="s">
        <v>1261</v>
      </c>
      <c r="D127" s="139" t="s">
        <v>671</v>
      </c>
      <c r="E127" s="139" t="s">
        <v>583</v>
      </c>
      <c r="F127" s="140"/>
      <c r="G127" s="137" t="s">
        <v>449</v>
      </c>
      <c r="H127" s="137">
        <v>0</v>
      </c>
      <c r="I127" s="136"/>
      <c r="J127" s="175" t="s">
        <v>3124</v>
      </c>
    </row>
    <row r="128" spans="1:10" s="33" customFormat="1" x14ac:dyDescent="0.2">
      <c r="A128" s="136"/>
      <c r="B128" s="137"/>
      <c r="C128" s="138"/>
      <c r="D128" s="139"/>
      <c r="E128" s="139" t="s">
        <v>577</v>
      </c>
      <c r="F128" s="140">
        <v>1</v>
      </c>
      <c r="G128" s="137"/>
      <c r="H128" s="137"/>
      <c r="I128" s="136"/>
      <c r="J128" s="175"/>
    </row>
    <row r="129" spans="1:10" s="33" customFormat="1" x14ac:dyDescent="0.2">
      <c r="A129" s="136"/>
      <c r="B129" s="137"/>
      <c r="C129" s="138"/>
      <c r="D129" s="139"/>
      <c r="E129" s="139" t="s">
        <v>586</v>
      </c>
      <c r="F129" s="140">
        <v>2</v>
      </c>
      <c r="G129" s="137"/>
      <c r="H129" s="137"/>
      <c r="I129" s="136"/>
      <c r="J129" s="175"/>
    </row>
    <row r="130" spans="1:10" s="33" customFormat="1" x14ac:dyDescent="0.2">
      <c r="A130" s="136" t="s">
        <v>1217</v>
      </c>
      <c r="B130" s="137">
        <v>90</v>
      </c>
      <c r="C130" s="138" t="s">
        <v>1261</v>
      </c>
      <c r="D130" s="139" t="s">
        <v>672</v>
      </c>
      <c r="E130" s="139" t="s">
        <v>583</v>
      </c>
      <c r="F130" s="140"/>
      <c r="G130" s="137" t="s">
        <v>449</v>
      </c>
      <c r="H130" s="137">
        <v>0</v>
      </c>
      <c r="I130" s="136"/>
      <c r="J130" s="175" t="s">
        <v>3125</v>
      </c>
    </row>
    <row r="131" spans="1:10" s="33" customFormat="1" x14ac:dyDescent="0.2">
      <c r="A131" s="136"/>
      <c r="B131" s="137"/>
      <c r="C131" s="138"/>
      <c r="D131" s="139"/>
      <c r="E131" s="139" t="s">
        <v>577</v>
      </c>
      <c r="F131" s="140">
        <v>1</v>
      </c>
      <c r="G131" s="137"/>
      <c r="H131" s="137"/>
      <c r="I131" s="136"/>
      <c r="J131" s="175"/>
    </row>
    <row r="132" spans="1:10" s="33" customFormat="1" x14ac:dyDescent="0.2">
      <c r="A132" s="136"/>
      <c r="B132" s="137"/>
      <c r="C132" s="138"/>
      <c r="D132" s="139"/>
      <c r="E132" s="139" t="s">
        <v>586</v>
      </c>
      <c r="F132" s="140">
        <v>2</v>
      </c>
      <c r="G132" s="137"/>
      <c r="H132" s="137"/>
      <c r="I132" s="136"/>
      <c r="J132" s="175"/>
    </row>
    <row r="133" spans="1:10" s="33" customFormat="1" x14ac:dyDescent="0.2">
      <c r="A133" s="136" t="s">
        <v>1218</v>
      </c>
      <c r="B133" s="137">
        <v>91</v>
      </c>
      <c r="C133" s="138" t="s">
        <v>1261</v>
      </c>
      <c r="D133" s="139" t="s">
        <v>673</v>
      </c>
      <c r="E133" s="139" t="s">
        <v>583</v>
      </c>
      <c r="F133" s="140"/>
      <c r="G133" s="137" t="s">
        <v>449</v>
      </c>
      <c r="H133" s="137">
        <v>0</v>
      </c>
      <c r="I133" s="136"/>
      <c r="J133" s="175" t="s">
        <v>3126</v>
      </c>
    </row>
    <row r="134" spans="1:10" s="33" customFormat="1" x14ac:dyDescent="0.2">
      <c r="A134" s="136"/>
      <c r="B134" s="137"/>
      <c r="C134" s="138"/>
      <c r="D134" s="139"/>
      <c r="E134" s="139" t="s">
        <v>577</v>
      </c>
      <c r="F134" s="140">
        <v>1</v>
      </c>
      <c r="G134" s="137"/>
      <c r="H134" s="137"/>
      <c r="I134" s="136"/>
      <c r="J134" s="175"/>
    </row>
    <row r="135" spans="1:10" s="33" customFormat="1" x14ac:dyDescent="0.2">
      <c r="A135" s="136"/>
      <c r="B135" s="137"/>
      <c r="C135" s="138"/>
      <c r="D135" s="139"/>
      <c r="E135" s="139" t="s">
        <v>586</v>
      </c>
      <c r="F135" s="140">
        <v>2</v>
      </c>
      <c r="G135" s="137"/>
      <c r="H135" s="137"/>
      <c r="I135" s="136"/>
      <c r="J135" s="175"/>
    </row>
    <row r="136" spans="1:10" s="33" customFormat="1" x14ac:dyDescent="0.2">
      <c r="A136" s="136" t="s">
        <v>1219</v>
      </c>
      <c r="B136" s="137">
        <v>92</v>
      </c>
      <c r="C136" s="138" t="s">
        <v>1261</v>
      </c>
      <c r="D136" s="139" t="s">
        <v>690</v>
      </c>
      <c r="E136" s="139" t="s">
        <v>583</v>
      </c>
      <c r="F136" s="140"/>
      <c r="G136" s="137" t="s">
        <v>449</v>
      </c>
      <c r="H136" s="137">
        <v>0</v>
      </c>
      <c r="I136" s="136" t="s">
        <v>1285</v>
      </c>
      <c r="J136" s="175" t="s">
        <v>3127</v>
      </c>
    </row>
    <row r="137" spans="1:10" s="33" customFormat="1" x14ac:dyDescent="0.2">
      <c r="A137" s="136"/>
      <c r="B137" s="137"/>
      <c r="C137" s="138"/>
      <c r="D137" s="139"/>
      <c r="E137" s="139" t="s">
        <v>577</v>
      </c>
      <c r="F137" s="140">
        <v>1</v>
      </c>
      <c r="G137" s="137"/>
      <c r="H137" s="137"/>
      <c r="I137" s="136"/>
      <c r="J137" s="175"/>
    </row>
    <row r="138" spans="1:10" s="33" customFormat="1" x14ac:dyDescent="0.2">
      <c r="A138" s="136"/>
      <c r="B138" s="137"/>
      <c r="C138" s="138"/>
      <c r="D138" s="139"/>
      <c r="E138" s="139" t="s">
        <v>586</v>
      </c>
      <c r="F138" s="140">
        <v>2</v>
      </c>
      <c r="G138" s="137"/>
      <c r="H138" s="137"/>
      <c r="I138" s="136"/>
      <c r="J138" s="175"/>
    </row>
    <row r="139" spans="1:10" s="33" customFormat="1" x14ac:dyDescent="0.2">
      <c r="A139" s="136" t="s">
        <v>1220</v>
      </c>
      <c r="B139" s="137">
        <v>93</v>
      </c>
      <c r="C139" s="138" t="s">
        <v>1261</v>
      </c>
      <c r="D139" s="139" t="s">
        <v>674</v>
      </c>
      <c r="E139" s="139" t="s">
        <v>583</v>
      </c>
      <c r="F139" s="140"/>
      <c r="G139" s="137" t="s">
        <v>449</v>
      </c>
      <c r="H139" s="137">
        <v>0</v>
      </c>
      <c r="I139" s="136"/>
      <c r="J139" s="175" t="s">
        <v>3128</v>
      </c>
    </row>
    <row r="140" spans="1:10" s="33" customFormat="1" x14ac:dyDescent="0.2">
      <c r="A140" s="136"/>
      <c r="B140" s="137"/>
      <c r="C140" s="138"/>
      <c r="D140" s="139"/>
      <c r="E140" s="139" t="s">
        <v>577</v>
      </c>
      <c r="F140" s="140">
        <v>1</v>
      </c>
      <c r="G140" s="137"/>
      <c r="H140" s="137"/>
      <c r="I140" s="136"/>
      <c r="J140" s="175"/>
    </row>
    <row r="141" spans="1:10" s="33" customFormat="1" x14ac:dyDescent="0.2">
      <c r="A141" s="136"/>
      <c r="B141" s="137"/>
      <c r="C141" s="138"/>
      <c r="D141" s="139"/>
      <c r="E141" s="139" t="s">
        <v>586</v>
      </c>
      <c r="F141" s="140">
        <v>2</v>
      </c>
      <c r="G141" s="137"/>
      <c r="H141" s="137"/>
      <c r="I141" s="136"/>
      <c r="J141" s="175"/>
    </row>
    <row r="142" spans="1:10" s="33" customFormat="1" x14ac:dyDescent="0.2">
      <c r="A142" s="136" t="s">
        <v>1221</v>
      </c>
      <c r="B142" s="137">
        <v>94</v>
      </c>
      <c r="C142" s="138" t="s">
        <v>1261</v>
      </c>
      <c r="D142" s="139" t="s">
        <v>675</v>
      </c>
      <c r="E142" s="139" t="s">
        <v>583</v>
      </c>
      <c r="F142" s="140"/>
      <c r="G142" s="137" t="s">
        <v>449</v>
      </c>
      <c r="H142" s="137">
        <v>0</v>
      </c>
      <c r="I142" s="136"/>
      <c r="J142" s="175" t="s">
        <v>3129</v>
      </c>
    </row>
    <row r="143" spans="1:10" s="33" customFormat="1" x14ac:dyDescent="0.2">
      <c r="A143" s="136"/>
      <c r="B143" s="137"/>
      <c r="C143" s="138"/>
      <c r="D143" s="139"/>
      <c r="E143" s="139" t="s">
        <v>577</v>
      </c>
      <c r="F143" s="140">
        <v>1</v>
      </c>
      <c r="G143" s="137"/>
      <c r="H143" s="137"/>
      <c r="I143" s="136"/>
      <c r="J143" s="175"/>
    </row>
    <row r="144" spans="1:10" s="33" customFormat="1" x14ac:dyDescent="0.2">
      <c r="A144" s="136"/>
      <c r="B144" s="137"/>
      <c r="C144" s="138"/>
      <c r="D144" s="139"/>
      <c r="E144" s="139" t="s">
        <v>586</v>
      </c>
      <c r="F144" s="140">
        <v>2</v>
      </c>
      <c r="G144" s="137"/>
      <c r="H144" s="137"/>
      <c r="I144" s="136"/>
      <c r="J144" s="175"/>
    </row>
    <row r="145" spans="1:10" s="33" customFormat="1" x14ac:dyDescent="0.2">
      <c r="A145" s="136" t="s">
        <v>1222</v>
      </c>
      <c r="B145" s="137">
        <v>95</v>
      </c>
      <c r="C145" s="138" t="s">
        <v>1261</v>
      </c>
      <c r="D145" s="139" t="s">
        <v>676</v>
      </c>
      <c r="E145" s="139" t="s">
        <v>583</v>
      </c>
      <c r="F145" s="140"/>
      <c r="G145" s="137" t="s">
        <v>449</v>
      </c>
      <c r="H145" s="137">
        <v>0</v>
      </c>
      <c r="I145" s="136"/>
      <c r="J145" s="175" t="s">
        <v>3130</v>
      </c>
    </row>
    <row r="146" spans="1:10" s="33" customFormat="1" x14ac:dyDescent="0.2">
      <c r="A146" s="136"/>
      <c r="B146" s="137"/>
      <c r="C146" s="138"/>
      <c r="D146" s="139"/>
      <c r="E146" s="139" t="s">
        <v>577</v>
      </c>
      <c r="F146" s="140">
        <v>1</v>
      </c>
      <c r="G146" s="137"/>
      <c r="H146" s="137"/>
      <c r="I146" s="136"/>
      <c r="J146" s="175"/>
    </row>
    <row r="147" spans="1:10" s="33" customFormat="1" x14ac:dyDescent="0.2">
      <c r="A147" s="136"/>
      <c r="B147" s="137"/>
      <c r="C147" s="138"/>
      <c r="D147" s="139"/>
      <c r="E147" s="139" t="s">
        <v>586</v>
      </c>
      <c r="F147" s="140">
        <v>2</v>
      </c>
      <c r="G147" s="137"/>
      <c r="H147" s="137"/>
      <c r="I147" s="136"/>
      <c r="J147" s="175"/>
    </row>
    <row r="148" spans="1:10" s="33" customFormat="1" x14ac:dyDescent="0.2">
      <c r="A148" s="136" t="s">
        <v>1223</v>
      </c>
      <c r="B148" s="137">
        <v>96</v>
      </c>
      <c r="C148" s="138" t="s">
        <v>1261</v>
      </c>
      <c r="D148" s="139" t="s">
        <v>677</v>
      </c>
      <c r="E148" s="139" t="s">
        <v>583</v>
      </c>
      <c r="F148" s="140"/>
      <c r="G148" s="137" t="s">
        <v>449</v>
      </c>
      <c r="H148" s="137">
        <v>0</v>
      </c>
      <c r="I148" s="136"/>
      <c r="J148" s="175" t="s">
        <v>3131</v>
      </c>
    </row>
    <row r="149" spans="1:10" s="33" customFormat="1" x14ac:dyDescent="0.2">
      <c r="A149" s="136"/>
      <c r="B149" s="137"/>
      <c r="C149" s="138"/>
      <c r="D149" s="139"/>
      <c r="E149" s="139" t="s">
        <v>577</v>
      </c>
      <c r="F149" s="140">
        <v>1</v>
      </c>
      <c r="G149" s="137"/>
      <c r="H149" s="137"/>
      <c r="I149" s="136"/>
      <c r="J149" s="175"/>
    </row>
    <row r="150" spans="1:10" s="33" customFormat="1" x14ac:dyDescent="0.2">
      <c r="A150" s="136"/>
      <c r="B150" s="137"/>
      <c r="C150" s="138"/>
      <c r="D150" s="139"/>
      <c r="E150" s="139" t="s">
        <v>586</v>
      </c>
      <c r="F150" s="140">
        <v>2</v>
      </c>
      <c r="G150" s="137"/>
      <c r="H150" s="137"/>
      <c r="I150" s="136"/>
      <c r="J150" s="175"/>
    </row>
    <row r="151" spans="1:10" s="33" customFormat="1" x14ac:dyDescent="0.2">
      <c r="A151" s="136" t="s">
        <v>1224</v>
      </c>
      <c r="B151" s="137">
        <v>97</v>
      </c>
      <c r="C151" s="138" t="s">
        <v>1261</v>
      </c>
      <c r="D151" s="139" t="s">
        <v>763</v>
      </c>
      <c r="E151" s="139" t="s">
        <v>583</v>
      </c>
      <c r="F151" s="140"/>
      <c r="G151" s="137" t="s">
        <v>449</v>
      </c>
      <c r="H151" s="137">
        <v>0</v>
      </c>
      <c r="I151" s="136"/>
      <c r="J151" s="175" t="s">
        <v>3132</v>
      </c>
    </row>
    <row r="152" spans="1:10" s="33" customFormat="1" x14ac:dyDescent="0.2">
      <c r="A152" s="136"/>
      <c r="B152" s="137"/>
      <c r="C152" s="138"/>
      <c r="D152" s="139"/>
      <c r="E152" s="139" t="s">
        <v>577</v>
      </c>
      <c r="F152" s="140">
        <v>1</v>
      </c>
      <c r="G152" s="137"/>
      <c r="H152" s="137"/>
      <c r="I152" s="136"/>
      <c r="J152" s="175"/>
    </row>
    <row r="153" spans="1:10" s="33" customFormat="1" x14ac:dyDescent="0.2">
      <c r="A153" s="136"/>
      <c r="B153" s="137"/>
      <c r="C153" s="138"/>
      <c r="D153" s="139"/>
      <c r="E153" s="139" t="s">
        <v>586</v>
      </c>
      <c r="F153" s="140">
        <v>2</v>
      </c>
      <c r="G153" s="137"/>
      <c r="H153" s="137"/>
      <c r="I153" s="136"/>
      <c r="J153" s="175"/>
    </row>
    <row r="154" spans="1:10" s="33" customFormat="1" x14ac:dyDescent="0.2">
      <c r="A154" s="136" t="s">
        <v>1225</v>
      </c>
      <c r="B154" s="137">
        <v>98</v>
      </c>
      <c r="C154" s="138" t="s">
        <v>1261</v>
      </c>
      <c r="D154" s="139" t="s">
        <v>764</v>
      </c>
      <c r="E154" s="139" t="s">
        <v>583</v>
      </c>
      <c r="F154" s="140"/>
      <c r="G154" s="137" t="s">
        <v>449</v>
      </c>
      <c r="H154" s="137">
        <v>0</v>
      </c>
      <c r="I154" s="136"/>
      <c r="J154" s="175" t="s">
        <v>3133</v>
      </c>
    </row>
    <row r="155" spans="1:10" s="33" customFormat="1" x14ac:dyDescent="0.2">
      <c r="A155" s="136"/>
      <c r="B155" s="137"/>
      <c r="C155" s="138"/>
      <c r="D155" s="139"/>
      <c r="E155" s="139" t="s">
        <v>577</v>
      </c>
      <c r="F155" s="140">
        <v>1</v>
      </c>
      <c r="G155" s="137"/>
      <c r="H155" s="137"/>
      <c r="I155" s="136"/>
      <c r="J155" s="175"/>
    </row>
    <row r="156" spans="1:10" s="33" customFormat="1" x14ac:dyDescent="0.2">
      <c r="A156" s="136"/>
      <c r="B156" s="137"/>
      <c r="C156" s="138"/>
      <c r="D156" s="139"/>
      <c r="E156" s="139" t="s">
        <v>586</v>
      </c>
      <c r="F156" s="140">
        <v>2</v>
      </c>
      <c r="G156" s="137"/>
      <c r="H156" s="137"/>
      <c r="I156" s="136"/>
      <c r="J156" s="175"/>
    </row>
    <row r="157" spans="1:10" s="33" customFormat="1" x14ac:dyDescent="0.2">
      <c r="A157" s="136" t="s">
        <v>1226</v>
      </c>
      <c r="B157" s="137">
        <v>99</v>
      </c>
      <c r="C157" s="138" t="s">
        <v>1261</v>
      </c>
      <c r="D157" s="139" t="s">
        <v>765</v>
      </c>
      <c r="E157" s="139" t="s">
        <v>583</v>
      </c>
      <c r="F157" s="140"/>
      <c r="G157" s="137" t="s">
        <v>449</v>
      </c>
      <c r="H157" s="137">
        <v>0</v>
      </c>
      <c r="I157" s="136" t="s">
        <v>1285</v>
      </c>
      <c r="J157" s="175" t="s">
        <v>3134</v>
      </c>
    </row>
    <row r="158" spans="1:10" s="33" customFormat="1" x14ac:dyDescent="0.2">
      <c r="A158" s="136"/>
      <c r="B158" s="137"/>
      <c r="C158" s="138"/>
      <c r="D158" s="139"/>
      <c r="E158" s="139" t="s">
        <v>577</v>
      </c>
      <c r="F158" s="140">
        <v>1</v>
      </c>
      <c r="G158" s="137"/>
      <c r="H158" s="137"/>
      <c r="I158" s="136"/>
      <c r="J158" s="175"/>
    </row>
    <row r="159" spans="1:10" s="33" customFormat="1" x14ac:dyDescent="0.2">
      <c r="A159" s="136"/>
      <c r="B159" s="137"/>
      <c r="C159" s="138"/>
      <c r="D159" s="139"/>
      <c r="E159" s="139" t="s">
        <v>586</v>
      </c>
      <c r="F159" s="140">
        <v>2</v>
      </c>
      <c r="G159" s="137"/>
      <c r="H159" s="137"/>
      <c r="I159" s="136"/>
      <c r="J159" s="175"/>
    </row>
    <row r="160" spans="1:10" s="33" customFormat="1" x14ac:dyDescent="0.2">
      <c r="A160" s="136" t="s">
        <v>1227</v>
      </c>
      <c r="B160" s="137">
        <v>100</v>
      </c>
      <c r="C160" s="138" t="s">
        <v>1261</v>
      </c>
      <c r="D160" s="139" t="s">
        <v>766</v>
      </c>
      <c r="E160" s="139" t="s">
        <v>583</v>
      </c>
      <c r="F160" s="140"/>
      <c r="G160" s="137" t="s">
        <v>449</v>
      </c>
      <c r="H160" s="137">
        <v>0</v>
      </c>
      <c r="I160" s="136"/>
      <c r="J160" s="175" t="s">
        <v>3135</v>
      </c>
    </row>
    <row r="161" spans="1:10" s="33" customFormat="1" x14ac:dyDescent="0.2">
      <c r="A161" s="136"/>
      <c r="B161" s="137"/>
      <c r="C161" s="138"/>
      <c r="D161" s="139"/>
      <c r="E161" s="139" t="s">
        <v>577</v>
      </c>
      <c r="F161" s="140">
        <v>1</v>
      </c>
      <c r="G161" s="137"/>
      <c r="H161" s="137"/>
      <c r="I161" s="136"/>
      <c r="J161" s="175"/>
    </row>
    <row r="162" spans="1:10" s="33" customFormat="1" x14ac:dyDescent="0.2">
      <c r="A162" s="136"/>
      <c r="B162" s="137"/>
      <c r="C162" s="138"/>
      <c r="D162" s="139"/>
      <c r="E162" s="139" t="s">
        <v>586</v>
      </c>
      <c r="F162" s="140">
        <v>2</v>
      </c>
      <c r="G162" s="137"/>
      <c r="H162" s="137"/>
      <c r="I162" s="136"/>
      <c r="J162" s="175"/>
    </row>
    <row r="163" spans="1:10" s="33" customFormat="1" x14ac:dyDescent="0.2">
      <c r="A163" s="136" t="s">
        <v>1228</v>
      </c>
      <c r="B163" s="137">
        <v>101</v>
      </c>
      <c r="C163" s="138" t="s">
        <v>1261</v>
      </c>
      <c r="D163" s="139" t="s">
        <v>810</v>
      </c>
      <c r="E163" s="139" t="s">
        <v>583</v>
      </c>
      <c r="F163" s="140"/>
      <c r="G163" s="137" t="s">
        <v>449</v>
      </c>
      <c r="H163" s="137">
        <v>0</v>
      </c>
      <c r="I163" s="136"/>
      <c r="J163" s="175" t="s">
        <v>3136</v>
      </c>
    </row>
    <row r="164" spans="1:10" s="33" customFormat="1" x14ac:dyDescent="0.2">
      <c r="A164" s="136"/>
      <c r="B164" s="137"/>
      <c r="C164" s="138"/>
      <c r="D164" s="139"/>
      <c r="E164" s="139" t="s">
        <v>577</v>
      </c>
      <c r="F164" s="140">
        <v>1</v>
      </c>
      <c r="G164" s="137"/>
      <c r="H164" s="137"/>
      <c r="I164" s="136"/>
      <c r="J164" s="175"/>
    </row>
    <row r="165" spans="1:10" s="33" customFormat="1" x14ac:dyDescent="0.2">
      <c r="A165" s="136"/>
      <c r="B165" s="137"/>
      <c r="C165" s="138"/>
      <c r="D165" s="139"/>
      <c r="E165" s="139" t="s">
        <v>586</v>
      </c>
      <c r="F165" s="140">
        <v>2</v>
      </c>
      <c r="G165" s="137"/>
      <c r="H165" s="137"/>
      <c r="I165" s="136"/>
      <c r="J165" s="175"/>
    </row>
    <row r="166" spans="1:10" s="33" customFormat="1" x14ac:dyDescent="0.2">
      <c r="A166" s="136" t="s">
        <v>1229</v>
      </c>
      <c r="B166" s="137">
        <v>102</v>
      </c>
      <c r="C166" s="138" t="s">
        <v>1261</v>
      </c>
      <c r="D166" s="139" t="s">
        <v>811</v>
      </c>
      <c r="E166" s="139" t="s">
        <v>583</v>
      </c>
      <c r="F166" s="140"/>
      <c r="G166" s="137" t="s">
        <v>449</v>
      </c>
      <c r="H166" s="137">
        <v>0</v>
      </c>
      <c r="I166" s="136"/>
      <c r="J166" s="175" t="s">
        <v>3137</v>
      </c>
    </row>
    <row r="167" spans="1:10" s="33" customFormat="1" x14ac:dyDescent="0.2">
      <c r="A167" s="136"/>
      <c r="B167" s="137"/>
      <c r="C167" s="138"/>
      <c r="D167" s="139"/>
      <c r="E167" s="139" t="s">
        <v>577</v>
      </c>
      <c r="F167" s="140">
        <v>1</v>
      </c>
      <c r="G167" s="137"/>
      <c r="H167" s="137"/>
      <c r="I167" s="136"/>
      <c r="J167" s="175"/>
    </row>
    <row r="168" spans="1:10" s="33" customFormat="1" x14ac:dyDescent="0.2">
      <c r="A168" s="136"/>
      <c r="B168" s="137"/>
      <c r="C168" s="138"/>
      <c r="D168" s="139"/>
      <c r="E168" s="139" t="s">
        <v>586</v>
      </c>
      <c r="F168" s="140">
        <v>2</v>
      </c>
      <c r="G168" s="137"/>
      <c r="H168" s="137"/>
      <c r="I168" s="136"/>
      <c r="J168" s="175"/>
    </row>
    <row r="169" spans="1:10" s="33" customFormat="1" x14ac:dyDescent="0.2">
      <c r="A169" s="136" t="s">
        <v>1230</v>
      </c>
      <c r="B169" s="137">
        <v>103</v>
      </c>
      <c r="C169" s="138" t="s">
        <v>1261</v>
      </c>
      <c r="D169" s="139" t="s">
        <v>812</v>
      </c>
      <c r="E169" s="139" t="s">
        <v>583</v>
      </c>
      <c r="F169" s="140"/>
      <c r="G169" s="137" t="s">
        <v>449</v>
      </c>
      <c r="H169" s="137">
        <v>0</v>
      </c>
      <c r="I169" s="136"/>
      <c r="J169" s="175" t="s">
        <v>3138</v>
      </c>
    </row>
    <row r="170" spans="1:10" s="33" customFormat="1" x14ac:dyDescent="0.2">
      <c r="A170" s="136"/>
      <c r="B170" s="137"/>
      <c r="C170" s="138"/>
      <c r="D170" s="139"/>
      <c r="E170" s="139" t="s">
        <v>577</v>
      </c>
      <c r="F170" s="140">
        <v>1</v>
      </c>
      <c r="G170" s="137"/>
      <c r="H170" s="137"/>
      <c r="I170" s="136"/>
      <c r="J170" s="175"/>
    </row>
    <row r="171" spans="1:10" s="33" customFormat="1" x14ac:dyDescent="0.2">
      <c r="A171" s="136"/>
      <c r="B171" s="137"/>
      <c r="C171" s="138"/>
      <c r="D171" s="139"/>
      <c r="E171" s="139" t="s">
        <v>586</v>
      </c>
      <c r="F171" s="140">
        <v>2</v>
      </c>
      <c r="G171" s="137"/>
      <c r="H171" s="137"/>
      <c r="I171" s="136"/>
      <c r="J171" s="175"/>
    </row>
    <row r="172" spans="1:10" s="33" customFormat="1" x14ac:dyDescent="0.2">
      <c r="A172" s="136" t="s">
        <v>1231</v>
      </c>
      <c r="B172" s="137">
        <v>104</v>
      </c>
      <c r="C172" s="138" t="s">
        <v>1261</v>
      </c>
      <c r="D172" s="139" t="s">
        <v>770</v>
      </c>
      <c r="E172" s="139" t="s">
        <v>583</v>
      </c>
      <c r="F172" s="140"/>
      <c r="G172" s="137" t="s">
        <v>449</v>
      </c>
      <c r="H172" s="137">
        <v>0</v>
      </c>
      <c r="I172" s="136"/>
      <c r="J172" s="175" t="s">
        <v>3139</v>
      </c>
    </row>
    <row r="173" spans="1:10" s="33" customFormat="1" x14ac:dyDescent="0.2">
      <c r="A173" s="136"/>
      <c r="B173" s="137"/>
      <c r="C173" s="138"/>
      <c r="D173" s="139"/>
      <c r="E173" s="139" t="s">
        <v>577</v>
      </c>
      <c r="F173" s="140">
        <v>1</v>
      </c>
      <c r="G173" s="137"/>
      <c r="H173" s="137"/>
      <c r="I173" s="136"/>
      <c r="J173" s="175"/>
    </row>
    <row r="174" spans="1:10" s="33" customFormat="1" x14ac:dyDescent="0.2">
      <c r="A174" s="136"/>
      <c r="B174" s="137"/>
      <c r="C174" s="138"/>
      <c r="D174" s="139"/>
      <c r="E174" s="139" t="s">
        <v>586</v>
      </c>
      <c r="F174" s="140">
        <v>2</v>
      </c>
      <c r="G174" s="137"/>
      <c r="H174" s="137"/>
      <c r="I174" s="136"/>
      <c r="J174" s="175"/>
    </row>
    <row r="175" spans="1:10" s="33" customFormat="1" x14ac:dyDescent="0.2">
      <c r="A175" s="136" t="s">
        <v>1232</v>
      </c>
      <c r="B175" s="137">
        <v>105</v>
      </c>
      <c r="C175" s="138" t="s">
        <v>1261</v>
      </c>
      <c r="D175" s="139" t="s">
        <v>813</v>
      </c>
      <c r="E175" s="139" t="s">
        <v>583</v>
      </c>
      <c r="F175" s="140"/>
      <c r="G175" s="137" t="s">
        <v>449</v>
      </c>
      <c r="H175" s="137">
        <v>0</v>
      </c>
      <c r="I175" s="136"/>
      <c r="J175" s="175" t="s">
        <v>3140</v>
      </c>
    </row>
    <row r="176" spans="1:10" s="33" customFormat="1" x14ac:dyDescent="0.2">
      <c r="A176" s="136"/>
      <c r="B176" s="137"/>
      <c r="C176" s="138"/>
      <c r="D176" s="139"/>
      <c r="E176" s="139" t="s">
        <v>577</v>
      </c>
      <c r="F176" s="140">
        <v>1</v>
      </c>
      <c r="G176" s="137"/>
      <c r="H176" s="137"/>
      <c r="I176" s="136"/>
      <c r="J176" s="175"/>
    </row>
    <row r="177" spans="1:10" s="33" customFormat="1" x14ac:dyDescent="0.2">
      <c r="A177" s="136"/>
      <c r="B177" s="137"/>
      <c r="C177" s="138"/>
      <c r="D177" s="139"/>
      <c r="E177" s="139" t="s">
        <v>586</v>
      </c>
      <c r="F177" s="140">
        <v>2</v>
      </c>
      <c r="G177" s="137"/>
      <c r="H177" s="137"/>
      <c r="I177" s="136"/>
      <c r="J177" s="175"/>
    </row>
    <row r="178" spans="1:10" s="33" customFormat="1" x14ac:dyDescent="0.2">
      <c r="A178" s="136" t="s">
        <v>1233</v>
      </c>
      <c r="B178" s="137">
        <v>106</v>
      </c>
      <c r="C178" s="138" t="s">
        <v>1261</v>
      </c>
      <c r="D178" s="139" t="s">
        <v>691</v>
      </c>
      <c r="E178" s="139" t="s">
        <v>583</v>
      </c>
      <c r="F178" s="140"/>
      <c r="G178" s="137" t="s">
        <v>449</v>
      </c>
      <c r="H178" s="137">
        <v>0</v>
      </c>
      <c r="I178" s="136" t="s">
        <v>1285</v>
      </c>
      <c r="J178" s="175" t="s">
        <v>3141</v>
      </c>
    </row>
    <row r="179" spans="1:10" s="33" customFormat="1" x14ac:dyDescent="0.2">
      <c r="A179" s="136"/>
      <c r="B179" s="137"/>
      <c r="C179" s="138"/>
      <c r="D179" s="139"/>
      <c r="E179" s="139" t="s">
        <v>577</v>
      </c>
      <c r="F179" s="140">
        <v>1</v>
      </c>
      <c r="G179" s="137"/>
      <c r="H179" s="137"/>
      <c r="I179" s="136"/>
      <c r="J179" s="175"/>
    </row>
    <row r="180" spans="1:10" s="33" customFormat="1" x14ac:dyDescent="0.2">
      <c r="A180" s="136"/>
      <c r="B180" s="137"/>
      <c r="C180" s="138"/>
      <c r="D180" s="139"/>
      <c r="E180" s="139" t="s">
        <v>586</v>
      </c>
      <c r="F180" s="140">
        <v>2</v>
      </c>
      <c r="G180" s="137"/>
      <c r="H180" s="137"/>
      <c r="I180" s="136"/>
      <c r="J180" s="175"/>
    </row>
    <row r="181" spans="1:10" s="33" customFormat="1" x14ac:dyDescent="0.2">
      <c r="A181" s="136" t="s">
        <v>1234</v>
      </c>
      <c r="B181" s="137">
        <v>107</v>
      </c>
      <c r="C181" s="138" t="s">
        <v>1261</v>
      </c>
      <c r="D181" s="139" t="s">
        <v>678</v>
      </c>
      <c r="E181" s="139" t="s">
        <v>583</v>
      </c>
      <c r="F181" s="140"/>
      <c r="G181" s="137" t="s">
        <v>449</v>
      </c>
      <c r="H181" s="137">
        <v>0</v>
      </c>
      <c r="I181" s="136"/>
      <c r="J181" s="175" t="s">
        <v>3142</v>
      </c>
    </row>
    <row r="182" spans="1:10" s="33" customFormat="1" x14ac:dyDescent="0.2">
      <c r="A182" s="136"/>
      <c r="B182" s="137"/>
      <c r="C182" s="138"/>
      <c r="D182" s="139"/>
      <c r="E182" s="139" t="s">
        <v>577</v>
      </c>
      <c r="F182" s="140">
        <v>1</v>
      </c>
      <c r="G182" s="137"/>
      <c r="H182" s="137"/>
      <c r="I182" s="136"/>
      <c r="J182" s="175"/>
    </row>
    <row r="183" spans="1:10" s="33" customFormat="1" x14ac:dyDescent="0.2">
      <c r="A183" s="136"/>
      <c r="B183" s="137"/>
      <c r="C183" s="138"/>
      <c r="D183" s="139"/>
      <c r="E183" s="139" t="s">
        <v>586</v>
      </c>
      <c r="F183" s="140">
        <v>2</v>
      </c>
      <c r="G183" s="137"/>
      <c r="H183" s="137"/>
      <c r="I183" s="136"/>
      <c r="J183" s="175"/>
    </row>
    <row r="184" spans="1:10" s="33" customFormat="1" x14ac:dyDescent="0.2">
      <c r="A184" s="136" t="s">
        <v>1235</v>
      </c>
      <c r="B184" s="137">
        <v>108</v>
      </c>
      <c r="C184" s="138" t="s">
        <v>1261</v>
      </c>
      <c r="D184" s="139" t="s">
        <v>3099</v>
      </c>
      <c r="E184" s="139" t="s">
        <v>583</v>
      </c>
      <c r="F184" s="140"/>
      <c r="G184" s="137" t="s">
        <v>449</v>
      </c>
      <c r="H184" s="137">
        <v>0</v>
      </c>
      <c r="I184" s="136"/>
      <c r="J184" s="175" t="s">
        <v>3143</v>
      </c>
    </row>
    <row r="185" spans="1:10" s="33" customFormat="1" x14ac:dyDescent="0.2">
      <c r="A185" s="136"/>
      <c r="B185" s="137"/>
      <c r="C185" s="138"/>
      <c r="D185" s="139"/>
      <c r="E185" s="139" t="s">
        <v>577</v>
      </c>
      <c r="F185" s="140">
        <v>1</v>
      </c>
      <c r="G185" s="137"/>
      <c r="H185" s="137"/>
      <c r="I185" s="136"/>
      <c r="J185" s="175"/>
    </row>
    <row r="186" spans="1:10" s="33" customFormat="1" x14ac:dyDescent="0.2">
      <c r="A186" s="136"/>
      <c r="B186" s="137"/>
      <c r="C186" s="138"/>
      <c r="D186" s="139"/>
      <c r="E186" s="139" t="s">
        <v>586</v>
      </c>
      <c r="F186" s="140">
        <v>2</v>
      </c>
      <c r="G186" s="137"/>
      <c r="H186" s="137"/>
      <c r="I186" s="136"/>
      <c r="J186" s="175"/>
    </row>
    <row r="187" spans="1:10" s="33" customFormat="1" x14ac:dyDescent="0.2">
      <c r="A187" s="136" t="s">
        <v>1236</v>
      </c>
      <c r="B187" s="137">
        <v>109</v>
      </c>
      <c r="C187" s="138" t="s">
        <v>1261</v>
      </c>
      <c r="D187" s="139" t="s">
        <v>679</v>
      </c>
      <c r="E187" s="139" t="s">
        <v>583</v>
      </c>
      <c r="F187" s="140"/>
      <c r="G187" s="137" t="s">
        <v>449</v>
      </c>
      <c r="H187" s="137">
        <v>0</v>
      </c>
      <c r="I187" s="136"/>
      <c r="J187" s="175" t="s">
        <v>3144</v>
      </c>
    </row>
    <row r="188" spans="1:10" s="33" customFormat="1" x14ac:dyDescent="0.2">
      <c r="A188" s="136"/>
      <c r="B188" s="137"/>
      <c r="C188" s="138"/>
      <c r="D188" s="139"/>
      <c r="E188" s="139" t="s">
        <v>577</v>
      </c>
      <c r="F188" s="140">
        <v>1</v>
      </c>
      <c r="G188" s="137"/>
      <c r="H188" s="137"/>
      <c r="I188" s="136"/>
      <c r="J188" s="175"/>
    </row>
    <row r="189" spans="1:10" s="33" customFormat="1" x14ac:dyDescent="0.2">
      <c r="A189" s="136"/>
      <c r="B189" s="137"/>
      <c r="C189" s="138"/>
      <c r="D189" s="139"/>
      <c r="E189" s="139" t="s">
        <v>586</v>
      </c>
      <c r="F189" s="140">
        <v>2</v>
      </c>
      <c r="G189" s="137"/>
      <c r="H189" s="137"/>
      <c r="I189" s="136"/>
      <c r="J189" s="175"/>
    </row>
    <row r="190" spans="1:10" s="33" customFormat="1" x14ac:dyDescent="0.2">
      <c r="A190" s="136" t="s">
        <v>1237</v>
      </c>
      <c r="B190" s="137">
        <v>110</v>
      </c>
      <c r="C190" s="138" t="s">
        <v>1261</v>
      </c>
      <c r="D190" s="139" t="s">
        <v>772</v>
      </c>
      <c r="E190" s="139" t="s">
        <v>583</v>
      </c>
      <c r="F190" s="140"/>
      <c r="G190" s="137" t="s">
        <v>449</v>
      </c>
      <c r="H190" s="137">
        <v>0</v>
      </c>
      <c r="I190" s="136"/>
      <c r="J190" s="175" t="s">
        <v>3145</v>
      </c>
    </row>
    <row r="191" spans="1:10" s="33" customFormat="1" x14ac:dyDescent="0.2">
      <c r="A191" s="136"/>
      <c r="B191" s="137"/>
      <c r="C191" s="138"/>
      <c r="D191" s="139"/>
      <c r="E191" s="139" t="s">
        <v>577</v>
      </c>
      <c r="F191" s="140">
        <v>1</v>
      </c>
      <c r="G191" s="137"/>
      <c r="H191" s="137"/>
      <c r="I191" s="136"/>
      <c r="J191" s="175"/>
    </row>
    <row r="192" spans="1:10" s="33" customFormat="1" x14ac:dyDescent="0.2">
      <c r="A192" s="136"/>
      <c r="B192" s="137"/>
      <c r="C192" s="138"/>
      <c r="D192" s="139"/>
      <c r="E192" s="139" t="s">
        <v>586</v>
      </c>
      <c r="F192" s="140">
        <v>2</v>
      </c>
      <c r="G192" s="137"/>
      <c r="H192" s="137"/>
      <c r="I192" s="136"/>
      <c r="J192" s="175"/>
    </row>
    <row r="193" spans="1:10" s="33" customFormat="1" x14ac:dyDescent="0.2">
      <c r="A193" s="136" t="s">
        <v>1238</v>
      </c>
      <c r="B193" s="137">
        <v>111</v>
      </c>
      <c r="C193" s="138" t="s">
        <v>1261</v>
      </c>
      <c r="D193" s="139" t="s">
        <v>681</v>
      </c>
      <c r="E193" s="139" t="s">
        <v>583</v>
      </c>
      <c r="F193" s="140"/>
      <c r="G193" s="137" t="s">
        <v>449</v>
      </c>
      <c r="H193" s="137">
        <v>0</v>
      </c>
      <c r="I193" s="136"/>
      <c r="J193" s="175" t="s">
        <v>3146</v>
      </c>
    </row>
    <row r="194" spans="1:10" s="33" customFormat="1" x14ac:dyDescent="0.2">
      <c r="A194" s="136"/>
      <c r="B194" s="137"/>
      <c r="C194" s="138"/>
      <c r="D194" s="139"/>
      <c r="E194" s="139" t="s">
        <v>577</v>
      </c>
      <c r="F194" s="140">
        <v>1</v>
      </c>
      <c r="G194" s="137"/>
      <c r="H194" s="137"/>
      <c r="I194" s="136"/>
      <c r="J194" s="175"/>
    </row>
    <row r="195" spans="1:10" s="33" customFormat="1" x14ac:dyDescent="0.2">
      <c r="A195" s="136"/>
      <c r="B195" s="137"/>
      <c r="C195" s="138"/>
      <c r="D195" s="139"/>
      <c r="E195" s="139" t="s">
        <v>586</v>
      </c>
      <c r="F195" s="140">
        <v>2</v>
      </c>
      <c r="G195" s="137"/>
      <c r="H195" s="137"/>
      <c r="I195" s="136"/>
      <c r="J195" s="175"/>
    </row>
    <row r="196" spans="1:10" s="33" customFormat="1" x14ac:dyDescent="0.2">
      <c r="A196" s="136" t="s">
        <v>1239</v>
      </c>
      <c r="B196" s="137">
        <v>112</v>
      </c>
      <c r="C196" s="138" t="s">
        <v>1261</v>
      </c>
      <c r="D196" s="139" t="s">
        <v>682</v>
      </c>
      <c r="E196" s="139" t="s">
        <v>583</v>
      </c>
      <c r="F196" s="140"/>
      <c r="G196" s="137" t="s">
        <v>449</v>
      </c>
      <c r="H196" s="137">
        <v>0</v>
      </c>
      <c r="I196" s="136"/>
      <c r="J196" s="175" t="s">
        <v>3147</v>
      </c>
    </row>
    <row r="197" spans="1:10" s="33" customFormat="1" x14ac:dyDescent="0.2">
      <c r="A197" s="136"/>
      <c r="B197" s="137"/>
      <c r="C197" s="138"/>
      <c r="D197" s="139"/>
      <c r="E197" s="139" t="s">
        <v>577</v>
      </c>
      <c r="F197" s="140">
        <v>1</v>
      </c>
      <c r="G197" s="137"/>
      <c r="H197" s="137"/>
      <c r="I197" s="136"/>
      <c r="J197" s="175"/>
    </row>
    <row r="198" spans="1:10" s="33" customFormat="1" x14ac:dyDescent="0.2">
      <c r="A198" s="136"/>
      <c r="B198" s="137"/>
      <c r="C198" s="138"/>
      <c r="D198" s="139"/>
      <c r="E198" s="139" t="s">
        <v>586</v>
      </c>
      <c r="F198" s="140">
        <v>2</v>
      </c>
      <c r="G198" s="137"/>
      <c r="H198" s="137"/>
      <c r="I198" s="136"/>
      <c r="J198" s="175"/>
    </row>
    <row r="199" spans="1:10" s="33" customFormat="1" x14ac:dyDescent="0.2">
      <c r="A199" s="136" t="s">
        <v>1240</v>
      </c>
      <c r="B199" s="137">
        <v>113</v>
      </c>
      <c r="C199" s="138" t="s">
        <v>1261</v>
      </c>
      <c r="D199" s="139" t="s">
        <v>683</v>
      </c>
      <c r="E199" s="139" t="s">
        <v>583</v>
      </c>
      <c r="F199" s="140"/>
      <c r="G199" s="137" t="s">
        <v>449</v>
      </c>
      <c r="H199" s="137">
        <v>0</v>
      </c>
      <c r="I199" s="136"/>
      <c r="J199" s="175" t="s">
        <v>3148</v>
      </c>
    </row>
    <row r="200" spans="1:10" s="33" customFormat="1" x14ac:dyDescent="0.2">
      <c r="A200" s="136"/>
      <c r="B200" s="137"/>
      <c r="C200" s="138"/>
      <c r="D200" s="139"/>
      <c r="E200" s="139" t="s">
        <v>577</v>
      </c>
      <c r="F200" s="140">
        <v>1</v>
      </c>
      <c r="G200" s="137"/>
      <c r="H200" s="137"/>
      <c r="I200" s="136"/>
      <c r="J200" s="175"/>
    </row>
    <row r="201" spans="1:10" s="33" customFormat="1" x14ac:dyDescent="0.2">
      <c r="A201" s="136"/>
      <c r="B201" s="137"/>
      <c r="C201" s="138"/>
      <c r="D201" s="139"/>
      <c r="E201" s="139" t="s">
        <v>586</v>
      </c>
      <c r="F201" s="140">
        <v>2</v>
      </c>
      <c r="G201" s="137"/>
      <c r="H201" s="137"/>
      <c r="I201" s="136"/>
      <c r="J201" s="175"/>
    </row>
    <row r="202" spans="1:10" s="33" customFormat="1" x14ac:dyDescent="0.2">
      <c r="A202" s="136" t="s">
        <v>1241</v>
      </c>
      <c r="B202" s="137">
        <v>114</v>
      </c>
      <c r="C202" s="138" t="s">
        <v>1261</v>
      </c>
      <c r="D202" s="139" t="s">
        <v>684</v>
      </c>
      <c r="E202" s="139" t="s">
        <v>583</v>
      </c>
      <c r="F202" s="140"/>
      <c r="G202" s="137" t="s">
        <v>449</v>
      </c>
      <c r="H202" s="137">
        <v>0</v>
      </c>
      <c r="I202" s="136"/>
      <c r="J202" s="175" t="s">
        <v>3149</v>
      </c>
    </row>
    <row r="203" spans="1:10" s="33" customFormat="1" x14ac:dyDescent="0.2">
      <c r="A203" s="136"/>
      <c r="B203" s="137"/>
      <c r="C203" s="138"/>
      <c r="D203" s="139"/>
      <c r="E203" s="139" t="s">
        <v>577</v>
      </c>
      <c r="F203" s="140">
        <v>1</v>
      </c>
      <c r="G203" s="137"/>
      <c r="H203" s="137"/>
      <c r="I203" s="136"/>
      <c r="J203" s="175"/>
    </row>
    <row r="204" spans="1:10" s="33" customFormat="1" x14ac:dyDescent="0.2">
      <c r="A204" s="136"/>
      <c r="B204" s="137"/>
      <c r="C204" s="138"/>
      <c r="D204" s="139"/>
      <c r="E204" s="139" t="s">
        <v>586</v>
      </c>
      <c r="F204" s="140">
        <v>2</v>
      </c>
      <c r="G204" s="137"/>
      <c r="H204" s="137"/>
      <c r="I204" s="136"/>
      <c r="J204" s="175"/>
    </row>
    <row r="205" spans="1:10" s="33" customFormat="1" x14ac:dyDescent="0.2">
      <c r="A205" s="136" t="s">
        <v>1242</v>
      </c>
      <c r="B205" s="137">
        <v>115</v>
      </c>
      <c r="C205" s="138" t="s">
        <v>1261</v>
      </c>
      <c r="D205" s="139" t="s">
        <v>3155</v>
      </c>
      <c r="E205" s="139" t="s">
        <v>583</v>
      </c>
      <c r="F205" s="140"/>
      <c r="G205" s="137" t="s">
        <v>449</v>
      </c>
      <c r="H205" s="137">
        <v>0</v>
      </c>
      <c r="I205" s="136"/>
      <c r="J205" s="175" t="s">
        <v>3150</v>
      </c>
    </row>
    <row r="206" spans="1:10" s="33" customFormat="1" x14ac:dyDescent="0.2">
      <c r="A206" s="136"/>
      <c r="B206" s="137"/>
      <c r="C206" s="138"/>
      <c r="D206" s="139"/>
      <c r="E206" s="139" t="s">
        <v>577</v>
      </c>
      <c r="F206" s="140">
        <v>1</v>
      </c>
      <c r="G206" s="137"/>
      <c r="H206" s="137"/>
      <c r="I206" s="136"/>
      <c r="J206" s="175"/>
    </row>
    <row r="207" spans="1:10" s="33" customFormat="1" x14ac:dyDescent="0.2">
      <c r="A207" s="136"/>
      <c r="B207" s="137"/>
      <c r="C207" s="138"/>
      <c r="D207" s="139"/>
      <c r="E207" s="139" t="s">
        <v>586</v>
      </c>
      <c r="F207" s="140">
        <v>2</v>
      </c>
      <c r="G207" s="137"/>
      <c r="H207" s="137"/>
      <c r="I207" s="136"/>
      <c r="J207" s="175"/>
    </row>
    <row r="208" spans="1:10" s="33" customFormat="1" x14ac:dyDescent="0.2">
      <c r="A208" s="136" t="s">
        <v>1243</v>
      </c>
      <c r="B208" s="137">
        <v>116</v>
      </c>
      <c r="C208" s="138" t="s">
        <v>1261</v>
      </c>
      <c r="D208" s="139" t="s">
        <v>686</v>
      </c>
      <c r="E208" s="139" t="s">
        <v>583</v>
      </c>
      <c r="F208" s="140"/>
      <c r="G208" s="137" t="s">
        <v>449</v>
      </c>
      <c r="H208" s="137">
        <v>0</v>
      </c>
      <c r="I208" s="136"/>
      <c r="J208" s="175" t="s">
        <v>3151</v>
      </c>
    </row>
    <row r="209" spans="1:10" s="33" customFormat="1" x14ac:dyDescent="0.2">
      <c r="A209" s="136"/>
      <c r="B209" s="137"/>
      <c r="C209" s="138"/>
      <c r="D209" s="139"/>
      <c r="E209" s="139" t="s">
        <v>577</v>
      </c>
      <c r="F209" s="140">
        <v>1</v>
      </c>
      <c r="G209" s="137"/>
      <c r="H209" s="137"/>
      <c r="I209" s="136"/>
      <c r="J209" s="175"/>
    </row>
    <row r="210" spans="1:10" s="33" customFormat="1" x14ac:dyDescent="0.2">
      <c r="A210" s="136"/>
      <c r="B210" s="137"/>
      <c r="C210" s="138"/>
      <c r="D210" s="139"/>
      <c r="E210" s="139" t="s">
        <v>586</v>
      </c>
      <c r="F210" s="140">
        <v>2</v>
      </c>
      <c r="G210" s="137"/>
      <c r="H210" s="137"/>
      <c r="I210" s="136"/>
      <c r="J210" s="175"/>
    </row>
    <row r="211" spans="1:10" s="33" customFormat="1" x14ac:dyDescent="0.2">
      <c r="A211" s="136" t="s">
        <v>1244</v>
      </c>
      <c r="B211" s="137">
        <v>117</v>
      </c>
      <c r="C211" s="138" t="s">
        <v>1261</v>
      </c>
      <c r="D211" s="139" t="s">
        <v>687</v>
      </c>
      <c r="E211" s="139" t="s">
        <v>583</v>
      </c>
      <c r="F211" s="140"/>
      <c r="G211" s="137" t="s">
        <v>449</v>
      </c>
      <c r="H211" s="137">
        <v>0</v>
      </c>
      <c r="I211" s="136"/>
      <c r="J211" s="175" t="s">
        <v>3152</v>
      </c>
    </row>
    <row r="212" spans="1:10" s="33" customFormat="1" x14ac:dyDescent="0.2">
      <c r="A212" s="136"/>
      <c r="B212" s="137"/>
      <c r="C212" s="138"/>
      <c r="D212" s="139"/>
      <c r="E212" s="139" t="s">
        <v>577</v>
      </c>
      <c r="F212" s="140">
        <v>1</v>
      </c>
      <c r="G212" s="137"/>
      <c r="H212" s="137"/>
      <c r="I212" s="136"/>
      <c r="J212" s="175"/>
    </row>
    <row r="213" spans="1:10" s="33" customFormat="1" x14ac:dyDescent="0.2">
      <c r="A213" s="136"/>
      <c r="B213" s="137"/>
      <c r="C213" s="138"/>
      <c r="D213" s="139"/>
      <c r="E213" s="139" t="s">
        <v>586</v>
      </c>
      <c r="F213" s="140">
        <v>2</v>
      </c>
      <c r="G213" s="137"/>
      <c r="H213" s="137"/>
      <c r="I213" s="136"/>
      <c r="J213" s="175"/>
    </row>
    <row r="214" spans="1:10" s="33" customFormat="1" x14ac:dyDescent="0.2">
      <c r="A214" s="136" t="s">
        <v>1245</v>
      </c>
      <c r="B214" s="137">
        <v>118</v>
      </c>
      <c r="C214" s="138" t="s">
        <v>1261</v>
      </c>
      <c r="D214" s="139" t="s">
        <v>688</v>
      </c>
      <c r="E214" s="139" t="s">
        <v>583</v>
      </c>
      <c r="F214" s="140"/>
      <c r="G214" s="137" t="s">
        <v>449</v>
      </c>
      <c r="H214" s="137">
        <v>0</v>
      </c>
      <c r="I214" s="136"/>
      <c r="J214" s="175" t="s">
        <v>3153</v>
      </c>
    </row>
    <row r="215" spans="1:10" s="33" customFormat="1" x14ac:dyDescent="0.2">
      <c r="A215" s="136"/>
      <c r="B215" s="137"/>
      <c r="C215" s="138"/>
      <c r="D215" s="139"/>
      <c r="E215" s="139" t="s">
        <v>577</v>
      </c>
      <c r="F215" s="140">
        <v>1</v>
      </c>
      <c r="G215" s="137"/>
      <c r="H215" s="137"/>
      <c r="I215" s="136"/>
      <c r="J215" s="175"/>
    </row>
    <row r="216" spans="1:10" s="33" customFormat="1" x14ac:dyDescent="0.2">
      <c r="A216" s="136"/>
      <c r="B216" s="137"/>
      <c r="C216" s="138"/>
      <c r="D216" s="139"/>
      <c r="E216" s="139" t="s">
        <v>586</v>
      </c>
      <c r="F216" s="140">
        <v>2</v>
      </c>
      <c r="G216" s="137"/>
      <c r="H216" s="137"/>
      <c r="I216" s="136"/>
      <c r="J216" s="175"/>
    </row>
    <row r="217" spans="1:10" s="33" customFormat="1" x14ac:dyDescent="0.2">
      <c r="A217" s="136" t="s">
        <v>1246</v>
      </c>
      <c r="B217" s="137">
        <v>119</v>
      </c>
      <c r="C217" s="138" t="s">
        <v>1261</v>
      </c>
      <c r="D217" s="139" t="s">
        <v>689</v>
      </c>
      <c r="E217" s="139" t="s">
        <v>583</v>
      </c>
      <c r="F217" s="140"/>
      <c r="G217" s="137" t="s">
        <v>449</v>
      </c>
      <c r="H217" s="137">
        <v>0</v>
      </c>
      <c r="I217" s="136"/>
      <c r="J217" s="175" t="s">
        <v>3154</v>
      </c>
    </row>
    <row r="218" spans="1:10" s="33" customFormat="1" x14ac:dyDescent="0.2">
      <c r="A218" s="136"/>
      <c r="B218" s="137"/>
      <c r="C218" s="138"/>
      <c r="D218" s="139"/>
      <c r="E218" s="139" t="s">
        <v>577</v>
      </c>
      <c r="F218" s="140">
        <v>1</v>
      </c>
      <c r="G218" s="137"/>
      <c r="H218" s="137"/>
      <c r="I218" s="136"/>
      <c r="J218" s="175"/>
    </row>
    <row r="219" spans="1:10" s="33" customFormat="1" x14ac:dyDescent="0.2">
      <c r="A219" s="136"/>
      <c r="B219" s="137"/>
      <c r="C219" s="138"/>
      <c r="D219" s="139"/>
      <c r="E219" s="139" t="s">
        <v>586</v>
      </c>
      <c r="F219" s="140">
        <v>2</v>
      </c>
      <c r="G219" s="137"/>
      <c r="H219" s="137"/>
      <c r="I219" s="136"/>
      <c r="J219" s="175"/>
    </row>
    <row r="220" spans="1:10" s="33" customFormat="1" x14ac:dyDescent="0.2">
      <c r="A220" s="136" t="s">
        <v>1247</v>
      </c>
      <c r="B220" s="137">
        <v>120</v>
      </c>
      <c r="C220" s="138" t="s">
        <v>1261</v>
      </c>
      <c r="D220" s="139" t="s">
        <v>692</v>
      </c>
      <c r="E220" s="139" t="s">
        <v>583</v>
      </c>
      <c r="F220" s="140"/>
      <c r="G220" s="137" t="s">
        <v>449</v>
      </c>
      <c r="H220" s="137">
        <v>0</v>
      </c>
      <c r="I220" s="136" t="s">
        <v>1285</v>
      </c>
      <c r="J220" s="175" t="s">
        <v>3156</v>
      </c>
    </row>
    <row r="221" spans="1:10" s="33" customFormat="1" x14ac:dyDescent="0.2">
      <c r="A221" s="136"/>
      <c r="B221" s="137"/>
      <c r="C221" s="138"/>
      <c r="D221" s="139"/>
      <c r="E221" s="139" t="s">
        <v>577</v>
      </c>
      <c r="F221" s="140">
        <v>1</v>
      </c>
      <c r="G221" s="137"/>
      <c r="H221" s="137"/>
      <c r="I221" s="136"/>
      <c r="J221" s="175"/>
    </row>
    <row r="222" spans="1:10" s="33" customFormat="1" x14ac:dyDescent="0.2">
      <c r="A222" s="136"/>
      <c r="B222" s="137"/>
      <c r="C222" s="138"/>
      <c r="D222" s="139"/>
      <c r="E222" s="139" t="s">
        <v>586</v>
      </c>
      <c r="F222" s="140">
        <v>2</v>
      </c>
      <c r="G222" s="137"/>
      <c r="H222" s="137"/>
      <c r="I222" s="136"/>
      <c r="J222" s="175"/>
    </row>
    <row r="223" spans="1:10" s="33" customFormat="1" x14ac:dyDescent="0.2">
      <c r="A223" s="136" t="s">
        <v>1248</v>
      </c>
      <c r="B223" s="137">
        <v>121</v>
      </c>
      <c r="C223" s="138" t="s">
        <v>1261</v>
      </c>
      <c r="D223" s="139" t="s">
        <v>693</v>
      </c>
      <c r="E223" s="139" t="s">
        <v>583</v>
      </c>
      <c r="F223" s="140"/>
      <c r="G223" s="137" t="s">
        <v>449</v>
      </c>
      <c r="H223" s="137">
        <v>0</v>
      </c>
      <c r="I223" s="136"/>
      <c r="J223" s="175" t="s">
        <v>3157</v>
      </c>
    </row>
    <row r="224" spans="1:10" s="33" customFormat="1" x14ac:dyDescent="0.2">
      <c r="A224" s="136"/>
      <c r="B224" s="137"/>
      <c r="C224" s="138"/>
      <c r="D224" s="139"/>
      <c r="E224" s="139" t="s">
        <v>577</v>
      </c>
      <c r="F224" s="140">
        <v>1</v>
      </c>
      <c r="G224" s="137"/>
      <c r="H224" s="137"/>
      <c r="I224" s="136"/>
      <c r="J224" s="175"/>
    </row>
    <row r="225" spans="1:10" s="33" customFormat="1" x14ac:dyDescent="0.2">
      <c r="A225" s="136"/>
      <c r="B225" s="137"/>
      <c r="C225" s="138"/>
      <c r="D225" s="139"/>
      <c r="E225" s="139" t="s">
        <v>586</v>
      </c>
      <c r="F225" s="140">
        <v>2</v>
      </c>
      <c r="G225" s="137"/>
      <c r="H225" s="137"/>
      <c r="I225" s="136"/>
      <c r="J225" s="175"/>
    </row>
    <row r="226" spans="1:10" s="33" customFormat="1" x14ac:dyDescent="0.2">
      <c r="A226" s="136" t="s">
        <v>1249</v>
      </c>
      <c r="B226" s="137">
        <v>122</v>
      </c>
      <c r="C226" s="138" t="s">
        <v>1261</v>
      </c>
      <c r="D226" s="139" t="s">
        <v>694</v>
      </c>
      <c r="E226" s="139" t="s">
        <v>583</v>
      </c>
      <c r="F226" s="140"/>
      <c r="G226" s="137" t="s">
        <v>449</v>
      </c>
      <c r="H226" s="137">
        <v>0</v>
      </c>
      <c r="I226" s="136"/>
      <c r="J226" s="175" t="s">
        <v>3158</v>
      </c>
    </row>
    <row r="227" spans="1:10" s="33" customFormat="1" x14ac:dyDescent="0.2">
      <c r="A227" s="136"/>
      <c r="B227" s="137"/>
      <c r="C227" s="138"/>
      <c r="D227" s="139"/>
      <c r="E227" s="139" t="s">
        <v>577</v>
      </c>
      <c r="F227" s="140">
        <v>1</v>
      </c>
      <c r="G227" s="137"/>
      <c r="H227" s="137"/>
      <c r="I227" s="136"/>
      <c r="J227" s="175"/>
    </row>
    <row r="228" spans="1:10" s="33" customFormat="1" x14ac:dyDescent="0.2">
      <c r="A228" s="136"/>
      <c r="B228" s="137"/>
      <c r="C228" s="138"/>
      <c r="D228" s="139"/>
      <c r="E228" s="139" t="s">
        <v>586</v>
      </c>
      <c r="F228" s="140">
        <v>2</v>
      </c>
      <c r="G228" s="137"/>
      <c r="H228" s="137"/>
      <c r="I228" s="136"/>
      <c r="J228" s="175"/>
    </row>
    <row r="229" spans="1:10" s="33" customFormat="1" x14ac:dyDescent="0.2">
      <c r="A229" s="136" t="s">
        <v>1250</v>
      </c>
      <c r="B229" s="137">
        <v>123</v>
      </c>
      <c r="C229" s="138" t="s">
        <v>1261</v>
      </c>
      <c r="D229" s="139" t="s">
        <v>695</v>
      </c>
      <c r="E229" s="139" t="s">
        <v>583</v>
      </c>
      <c r="F229" s="140"/>
      <c r="G229" s="137" t="s">
        <v>449</v>
      </c>
      <c r="H229" s="137">
        <v>0</v>
      </c>
      <c r="I229" s="136"/>
      <c r="J229" s="175" t="s">
        <v>3159</v>
      </c>
    </row>
    <row r="230" spans="1:10" s="33" customFormat="1" x14ac:dyDescent="0.2">
      <c r="A230" s="136"/>
      <c r="B230" s="137"/>
      <c r="C230" s="138"/>
      <c r="D230" s="139"/>
      <c r="E230" s="139" t="s">
        <v>577</v>
      </c>
      <c r="F230" s="140">
        <v>1</v>
      </c>
      <c r="G230" s="137"/>
      <c r="H230" s="137"/>
      <c r="I230" s="136"/>
      <c r="J230" s="175"/>
    </row>
    <row r="231" spans="1:10" s="33" customFormat="1" x14ac:dyDescent="0.2">
      <c r="A231" s="136"/>
      <c r="B231" s="137"/>
      <c r="C231" s="138"/>
      <c r="D231" s="139"/>
      <c r="E231" s="139" t="s">
        <v>586</v>
      </c>
      <c r="F231" s="140">
        <v>2</v>
      </c>
      <c r="G231" s="137"/>
      <c r="H231" s="137"/>
      <c r="I231" s="136"/>
      <c r="J231" s="175"/>
    </row>
    <row r="232" spans="1:10" s="33" customFormat="1" x14ac:dyDescent="0.2">
      <c r="A232" s="136" t="s">
        <v>1251</v>
      </c>
      <c r="B232" s="137">
        <v>124</v>
      </c>
      <c r="C232" s="138" t="s">
        <v>1261</v>
      </c>
      <c r="D232" s="139" t="s">
        <v>696</v>
      </c>
      <c r="E232" s="139" t="s">
        <v>583</v>
      </c>
      <c r="F232" s="140"/>
      <c r="G232" s="137" t="s">
        <v>449</v>
      </c>
      <c r="H232" s="137">
        <v>0</v>
      </c>
      <c r="I232" s="136"/>
      <c r="J232" s="175" t="s">
        <v>3160</v>
      </c>
    </row>
    <row r="233" spans="1:10" s="33" customFormat="1" x14ac:dyDescent="0.2">
      <c r="A233" s="136"/>
      <c r="B233" s="137"/>
      <c r="C233" s="138"/>
      <c r="D233" s="139"/>
      <c r="E233" s="139" t="s">
        <v>577</v>
      </c>
      <c r="F233" s="140">
        <v>1</v>
      </c>
      <c r="G233" s="137"/>
      <c r="H233" s="137"/>
      <c r="I233" s="136"/>
      <c r="J233" s="175"/>
    </row>
    <row r="234" spans="1:10" s="33" customFormat="1" x14ac:dyDescent="0.2">
      <c r="A234" s="136"/>
      <c r="B234" s="137"/>
      <c r="C234" s="138"/>
      <c r="D234" s="139"/>
      <c r="E234" s="139" t="s">
        <v>586</v>
      </c>
      <c r="F234" s="140">
        <v>2</v>
      </c>
      <c r="G234" s="137"/>
      <c r="H234" s="137"/>
      <c r="I234" s="136"/>
      <c r="J234" s="175"/>
    </row>
    <row r="235" spans="1:10" s="33" customFormat="1" x14ac:dyDescent="0.2">
      <c r="A235" s="136" t="s">
        <v>1252</v>
      </c>
      <c r="B235" s="137">
        <v>125</v>
      </c>
      <c r="C235" s="138" t="s">
        <v>1261</v>
      </c>
      <c r="D235" s="139" t="s">
        <v>775</v>
      </c>
      <c r="E235" s="139" t="s">
        <v>583</v>
      </c>
      <c r="F235" s="140"/>
      <c r="G235" s="137" t="s">
        <v>449</v>
      </c>
      <c r="H235" s="137">
        <v>0</v>
      </c>
      <c r="I235" s="136" t="s">
        <v>1285</v>
      </c>
      <c r="J235" s="175" t="s">
        <v>3161</v>
      </c>
    </row>
    <row r="236" spans="1:10" s="33" customFormat="1" x14ac:dyDescent="0.2">
      <c r="A236" s="136"/>
      <c r="B236" s="137"/>
      <c r="C236" s="138"/>
      <c r="D236" s="139"/>
      <c r="E236" s="139" t="s">
        <v>577</v>
      </c>
      <c r="F236" s="140">
        <v>1</v>
      </c>
      <c r="G236" s="137"/>
      <c r="H236" s="137"/>
      <c r="I236" s="136"/>
      <c r="J236" s="175"/>
    </row>
    <row r="237" spans="1:10" s="33" customFormat="1" x14ac:dyDescent="0.2">
      <c r="A237" s="136"/>
      <c r="B237" s="137"/>
      <c r="C237" s="138"/>
      <c r="D237" s="139"/>
      <c r="E237" s="139" t="s">
        <v>586</v>
      </c>
      <c r="F237" s="140">
        <v>2</v>
      </c>
      <c r="G237" s="137"/>
      <c r="H237" s="137"/>
      <c r="I237" s="136"/>
      <c r="J237" s="175"/>
    </row>
    <row r="238" spans="1:10" s="33" customFormat="1" x14ac:dyDescent="0.2">
      <c r="A238" s="136" t="s">
        <v>1253</v>
      </c>
      <c r="B238" s="137">
        <v>126</v>
      </c>
      <c r="C238" s="138" t="s">
        <v>1261</v>
      </c>
      <c r="D238" s="139" t="s">
        <v>776</v>
      </c>
      <c r="E238" s="139" t="s">
        <v>583</v>
      </c>
      <c r="F238" s="140"/>
      <c r="G238" s="137" t="s">
        <v>449</v>
      </c>
      <c r="H238" s="137">
        <v>0</v>
      </c>
      <c r="I238" s="136"/>
      <c r="J238" s="175" t="s">
        <v>3162</v>
      </c>
    </row>
    <row r="239" spans="1:10" s="33" customFormat="1" x14ac:dyDescent="0.2">
      <c r="A239" s="136"/>
      <c r="B239" s="137"/>
      <c r="C239" s="138"/>
      <c r="D239" s="139"/>
      <c r="E239" s="139" t="s">
        <v>577</v>
      </c>
      <c r="F239" s="140">
        <v>1</v>
      </c>
      <c r="G239" s="137"/>
      <c r="H239" s="137"/>
      <c r="I239" s="136"/>
      <c r="J239" s="175"/>
    </row>
    <row r="240" spans="1:10" s="33" customFormat="1" x14ac:dyDescent="0.2">
      <c r="A240" s="136"/>
      <c r="B240" s="137"/>
      <c r="C240" s="138"/>
      <c r="D240" s="139"/>
      <c r="E240" s="139" t="s">
        <v>586</v>
      </c>
      <c r="F240" s="140">
        <v>2</v>
      </c>
      <c r="G240" s="137"/>
      <c r="H240" s="137"/>
      <c r="I240" s="136"/>
      <c r="J240" s="175"/>
    </row>
    <row r="241" spans="1:10" s="33" customFormat="1" x14ac:dyDescent="0.2">
      <c r="A241" s="136" t="s">
        <v>1254</v>
      </c>
      <c r="B241" s="137">
        <v>127</v>
      </c>
      <c r="C241" s="138" t="s">
        <v>1261</v>
      </c>
      <c r="D241" s="139" t="s">
        <v>777</v>
      </c>
      <c r="E241" s="139" t="s">
        <v>583</v>
      </c>
      <c r="F241" s="140"/>
      <c r="G241" s="137" t="s">
        <v>449</v>
      </c>
      <c r="H241" s="137">
        <v>0</v>
      </c>
      <c r="I241" s="136"/>
      <c r="J241" s="175" t="s">
        <v>3163</v>
      </c>
    </row>
    <row r="242" spans="1:10" s="33" customFormat="1" x14ac:dyDescent="0.2">
      <c r="A242" s="136"/>
      <c r="B242" s="137"/>
      <c r="C242" s="138"/>
      <c r="D242" s="139"/>
      <c r="E242" s="139" t="s">
        <v>577</v>
      </c>
      <c r="F242" s="140">
        <v>1</v>
      </c>
      <c r="G242" s="137"/>
      <c r="H242" s="137"/>
      <c r="I242" s="136"/>
      <c r="J242" s="175"/>
    </row>
    <row r="243" spans="1:10" s="33" customFormat="1" x14ac:dyDescent="0.2">
      <c r="A243" s="136"/>
      <c r="B243" s="137"/>
      <c r="C243" s="138"/>
      <c r="D243" s="139"/>
      <c r="E243" s="139" t="s">
        <v>586</v>
      </c>
      <c r="F243" s="140">
        <v>2</v>
      </c>
      <c r="G243" s="137"/>
      <c r="H243" s="137"/>
      <c r="I243" s="136"/>
      <c r="J243" s="175"/>
    </row>
    <row r="244" spans="1:10" s="33" customFormat="1" x14ac:dyDescent="0.2">
      <c r="A244" s="136" t="s">
        <v>1255</v>
      </c>
      <c r="B244" s="137">
        <v>128</v>
      </c>
      <c r="C244" s="138" t="s">
        <v>1261</v>
      </c>
      <c r="D244" s="139" t="s">
        <v>778</v>
      </c>
      <c r="E244" s="139" t="s">
        <v>583</v>
      </c>
      <c r="F244" s="140"/>
      <c r="G244" s="137" t="s">
        <v>449</v>
      </c>
      <c r="H244" s="137">
        <v>0</v>
      </c>
      <c r="I244" s="136"/>
      <c r="J244" s="175" t="s">
        <v>3164</v>
      </c>
    </row>
    <row r="245" spans="1:10" s="33" customFormat="1" x14ac:dyDescent="0.2">
      <c r="A245" s="136"/>
      <c r="B245" s="137"/>
      <c r="C245" s="138"/>
      <c r="D245" s="139"/>
      <c r="E245" s="139" t="s">
        <v>577</v>
      </c>
      <c r="F245" s="140">
        <v>1</v>
      </c>
      <c r="G245" s="137"/>
      <c r="H245" s="137"/>
      <c r="I245" s="136"/>
      <c r="J245" s="175"/>
    </row>
    <row r="246" spans="1:10" s="33" customFormat="1" x14ac:dyDescent="0.2">
      <c r="A246" s="136"/>
      <c r="B246" s="137"/>
      <c r="C246" s="138"/>
      <c r="D246" s="139"/>
      <c r="E246" s="139" t="s">
        <v>586</v>
      </c>
      <c r="F246" s="140">
        <v>2</v>
      </c>
      <c r="G246" s="137"/>
      <c r="H246" s="137"/>
      <c r="I246" s="136"/>
      <c r="J246" s="175"/>
    </row>
    <row r="247" spans="1:10" s="33" customFormat="1" x14ac:dyDescent="0.2">
      <c r="A247" s="136" t="s">
        <v>1256</v>
      </c>
      <c r="B247" s="137">
        <v>129</v>
      </c>
      <c r="C247" s="138" t="s">
        <v>1261</v>
      </c>
      <c r="D247" s="139" t="s">
        <v>779</v>
      </c>
      <c r="E247" s="139" t="s">
        <v>583</v>
      </c>
      <c r="F247" s="140"/>
      <c r="G247" s="137" t="s">
        <v>449</v>
      </c>
      <c r="H247" s="137">
        <v>0</v>
      </c>
      <c r="I247" s="136"/>
      <c r="J247" s="175" t="s">
        <v>3165</v>
      </c>
    </row>
    <row r="248" spans="1:10" s="33" customFormat="1" x14ac:dyDescent="0.2">
      <c r="A248" s="136"/>
      <c r="B248" s="137"/>
      <c r="C248" s="138"/>
      <c r="D248" s="139"/>
      <c r="E248" s="139" t="s">
        <v>577</v>
      </c>
      <c r="F248" s="140">
        <v>1</v>
      </c>
      <c r="G248" s="137"/>
      <c r="H248" s="137"/>
      <c r="I248" s="136"/>
      <c r="J248" s="175"/>
    </row>
    <row r="249" spans="1:10" s="33" customFormat="1" x14ac:dyDescent="0.2">
      <c r="A249" s="136"/>
      <c r="B249" s="137"/>
      <c r="C249" s="138"/>
      <c r="D249" s="139"/>
      <c r="E249" s="139" t="s">
        <v>586</v>
      </c>
      <c r="F249" s="140">
        <v>2</v>
      </c>
      <c r="G249" s="137"/>
      <c r="H249" s="137"/>
      <c r="I249" s="136"/>
      <c r="J249" s="175"/>
    </row>
    <row r="250" spans="1:10" s="33" customFormat="1" x14ac:dyDescent="0.2">
      <c r="A250" s="136" t="s">
        <v>1257</v>
      </c>
      <c r="B250" s="137">
        <v>130</v>
      </c>
      <c r="C250" s="138" t="s">
        <v>1261</v>
      </c>
      <c r="D250" s="139" t="s">
        <v>780</v>
      </c>
      <c r="E250" s="139" t="s">
        <v>583</v>
      </c>
      <c r="F250" s="140"/>
      <c r="G250" s="137" t="s">
        <v>449</v>
      </c>
      <c r="H250" s="137">
        <v>0</v>
      </c>
      <c r="I250" s="136" t="s">
        <v>1285</v>
      </c>
      <c r="J250" s="175" t="s">
        <v>3166</v>
      </c>
    </row>
    <row r="251" spans="1:10" s="33" customFormat="1" x14ac:dyDescent="0.2">
      <c r="A251" s="136"/>
      <c r="B251" s="137"/>
      <c r="C251" s="138"/>
      <c r="D251" s="139"/>
      <c r="E251" s="139" t="s">
        <v>577</v>
      </c>
      <c r="F251" s="140">
        <v>1</v>
      </c>
      <c r="G251" s="137"/>
      <c r="H251" s="137"/>
      <c r="I251" s="136"/>
      <c r="J251" s="175"/>
    </row>
    <row r="252" spans="1:10" s="33" customFormat="1" x14ac:dyDescent="0.2">
      <c r="A252" s="136"/>
      <c r="B252" s="137"/>
      <c r="C252" s="138"/>
      <c r="D252" s="139"/>
      <c r="E252" s="139" t="s">
        <v>586</v>
      </c>
      <c r="F252" s="140">
        <v>2</v>
      </c>
      <c r="G252" s="137"/>
      <c r="H252" s="137"/>
      <c r="I252" s="136"/>
      <c r="J252" s="175"/>
    </row>
    <row r="253" spans="1:10" s="33" customFormat="1" x14ac:dyDescent="0.2">
      <c r="A253" s="136" t="s">
        <v>1258</v>
      </c>
      <c r="B253" s="137">
        <v>131</v>
      </c>
      <c r="C253" s="138" t="s">
        <v>1261</v>
      </c>
      <c r="D253" s="139" t="s">
        <v>781</v>
      </c>
      <c r="E253" s="139" t="s">
        <v>583</v>
      </c>
      <c r="F253" s="140"/>
      <c r="G253" s="137" t="s">
        <v>449</v>
      </c>
      <c r="H253" s="137">
        <v>0</v>
      </c>
      <c r="I253" s="136"/>
      <c r="J253" s="175" t="s">
        <v>3168</v>
      </c>
    </row>
    <row r="254" spans="1:10" s="33" customFormat="1" x14ac:dyDescent="0.2">
      <c r="A254" s="136"/>
      <c r="B254" s="137"/>
      <c r="C254" s="138"/>
      <c r="D254" s="139"/>
      <c r="E254" s="139" t="s">
        <v>577</v>
      </c>
      <c r="F254" s="140">
        <v>1</v>
      </c>
      <c r="G254" s="137"/>
      <c r="H254" s="137"/>
      <c r="I254" s="136"/>
      <c r="J254" s="175"/>
    </row>
    <row r="255" spans="1:10" s="33" customFormat="1" x14ac:dyDescent="0.2">
      <c r="A255" s="136"/>
      <c r="B255" s="137"/>
      <c r="C255" s="138"/>
      <c r="D255" s="139"/>
      <c r="E255" s="139" t="s">
        <v>586</v>
      </c>
      <c r="F255" s="140">
        <v>2</v>
      </c>
      <c r="G255" s="137"/>
      <c r="H255" s="137"/>
      <c r="I255" s="136"/>
      <c r="J255" s="175"/>
    </row>
    <row r="256" spans="1:10" s="33" customFormat="1" x14ac:dyDescent="0.2">
      <c r="A256" s="136" t="s">
        <v>1259</v>
      </c>
      <c r="B256" s="137">
        <v>132</v>
      </c>
      <c r="C256" s="138" t="s">
        <v>1261</v>
      </c>
      <c r="D256" s="139" t="s">
        <v>782</v>
      </c>
      <c r="E256" s="139" t="s">
        <v>583</v>
      </c>
      <c r="F256" s="140"/>
      <c r="G256" s="137" t="s">
        <v>449</v>
      </c>
      <c r="H256" s="137">
        <v>0</v>
      </c>
      <c r="I256" s="136"/>
      <c r="J256" s="175" t="s">
        <v>3169</v>
      </c>
    </row>
    <row r="257" spans="1:10" s="33" customFormat="1" x14ac:dyDescent="0.2">
      <c r="A257" s="136"/>
      <c r="B257" s="137"/>
      <c r="C257" s="138"/>
      <c r="D257" s="139"/>
      <c r="E257" s="139" t="s">
        <v>577</v>
      </c>
      <c r="F257" s="140">
        <v>1</v>
      </c>
      <c r="G257" s="137"/>
      <c r="H257" s="137"/>
      <c r="I257" s="136"/>
      <c r="J257" s="175"/>
    </row>
    <row r="258" spans="1:10" s="33" customFormat="1" x14ac:dyDescent="0.2">
      <c r="A258" s="136"/>
      <c r="B258" s="137"/>
      <c r="C258" s="138"/>
      <c r="D258" s="139"/>
      <c r="E258" s="139" t="s">
        <v>586</v>
      </c>
      <c r="F258" s="140">
        <v>2</v>
      </c>
      <c r="G258" s="137"/>
      <c r="H258" s="137"/>
      <c r="I258" s="136"/>
      <c r="J258" s="175"/>
    </row>
    <row r="259" spans="1:10" s="33" customFormat="1" x14ac:dyDescent="0.2">
      <c r="A259" s="136" t="s">
        <v>1260</v>
      </c>
      <c r="B259" s="137">
        <v>133</v>
      </c>
      <c r="C259" s="138" t="s">
        <v>1261</v>
      </c>
      <c r="D259" s="139" t="s">
        <v>745</v>
      </c>
      <c r="E259" s="139" t="s">
        <v>583</v>
      </c>
      <c r="F259" s="140"/>
      <c r="G259" s="137" t="s">
        <v>449</v>
      </c>
      <c r="H259" s="137">
        <v>0</v>
      </c>
      <c r="I259" s="136"/>
      <c r="J259" s="175" t="s">
        <v>3167</v>
      </c>
    </row>
    <row r="260" spans="1:10" s="33" customFormat="1" x14ac:dyDescent="0.2">
      <c r="A260" s="136"/>
      <c r="B260" s="137"/>
      <c r="C260" s="138"/>
      <c r="D260" s="139"/>
      <c r="E260" s="139" t="s">
        <v>577</v>
      </c>
      <c r="F260" s="140">
        <v>1</v>
      </c>
      <c r="G260" s="137"/>
      <c r="H260" s="137"/>
      <c r="I260" s="136"/>
      <c r="J260" s="175"/>
    </row>
    <row r="261" spans="1:10" s="33" customFormat="1" x14ac:dyDescent="0.2">
      <c r="A261" s="136"/>
      <c r="B261" s="137"/>
      <c r="C261" s="138"/>
      <c r="D261" s="139"/>
      <c r="E261" s="139" t="s">
        <v>586</v>
      </c>
      <c r="F261" s="140">
        <v>2</v>
      </c>
      <c r="G261" s="137"/>
      <c r="H261" s="137"/>
      <c r="I261" s="136"/>
      <c r="J261" s="175"/>
    </row>
    <row r="262" spans="1:10" s="33" customFormat="1" x14ac:dyDescent="0.2">
      <c r="A262" s="136" t="s">
        <v>3067</v>
      </c>
      <c r="B262" s="137">
        <v>134</v>
      </c>
      <c r="C262" s="138" t="s">
        <v>1350</v>
      </c>
      <c r="D262" s="139" t="s">
        <v>2024</v>
      </c>
      <c r="E262" s="139" t="s">
        <v>583</v>
      </c>
      <c r="F262" s="140"/>
      <c r="G262" s="137" t="s">
        <v>449</v>
      </c>
      <c r="H262" s="137">
        <v>0</v>
      </c>
      <c r="I262" s="136" t="s">
        <v>3072</v>
      </c>
      <c r="J262" s="175" t="s">
        <v>3170</v>
      </c>
    </row>
    <row r="263" spans="1:10" s="33" customFormat="1" x14ac:dyDescent="0.2">
      <c r="A263" s="136"/>
      <c r="B263" s="137"/>
      <c r="C263" s="138"/>
      <c r="D263" s="139"/>
      <c r="E263" s="139" t="s">
        <v>577</v>
      </c>
      <c r="F263" s="140">
        <v>1</v>
      </c>
      <c r="G263" s="137"/>
      <c r="H263" s="137"/>
      <c r="I263" s="136"/>
      <c r="J263" s="175"/>
    </row>
    <row r="264" spans="1:10" s="33" customFormat="1" x14ac:dyDescent="0.2">
      <c r="A264" s="136"/>
      <c r="B264" s="137"/>
      <c r="C264" s="138"/>
      <c r="D264" s="139"/>
      <c r="E264" s="139" t="s">
        <v>586</v>
      </c>
      <c r="F264" s="140">
        <v>2</v>
      </c>
      <c r="G264" s="137"/>
      <c r="H264" s="137"/>
      <c r="I264" s="136"/>
      <c r="J264" s="175"/>
    </row>
    <row r="265" spans="1:10" s="33" customFormat="1" x14ac:dyDescent="0.2">
      <c r="A265" s="136" t="s">
        <v>3068</v>
      </c>
      <c r="B265" s="137">
        <v>135</v>
      </c>
      <c r="C265" s="138" t="s">
        <v>1351</v>
      </c>
      <c r="D265" s="139" t="s">
        <v>2024</v>
      </c>
      <c r="E265" s="139" t="s">
        <v>583</v>
      </c>
      <c r="F265" s="140"/>
      <c r="G265" s="137" t="s">
        <v>449</v>
      </c>
      <c r="H265" s="137">
        <v>0</v>
      </c>
      <c r="I265" s="136" t="s">
        <v>3073</v>
      </c>
      <c r="J265" s="175" t="s">
        <v>3171</v>
      </c>
    </row>
    <row r="266" spans="1:10" s="33" customFormat="1" x14ac:dyDescent="0.2">
      <c r="A266" s="136"/>
      <c r="B266" s="137"/>
      <c r="C266" s="138"/>
      <c r="D266" s="139"/>
      <c r="E266" s="139" t="s">
        <v>577</v>
      </c>
      <c r="F266" s="140">
        <v>1</v>
      </c>
      <c r="G266" s="137"/>
      <c r="H266" s="137"/>
      <c r="I266" s="136"/>
      <c r="J266" s="175"/>
    </row>
    <row r="267" spans="1:10" s="33" customFormat="1" x14ac:dyDescent="0.2">
      <c r="A267" s="136"/>
      <c r="B267" s="137"/>
      <c r="C267" s="138"/>
      <c r="D267" s="139"/>
      <c r="E267" s="139" t="s">
        <v>586</v>
      </c>
      <c r="F267" s="140">
        <v>2</v>
      </c>
      <c r="G267" s="137"/>
      <c r="H267" s="137"/>
      <c r="I267" s="136"/>
      <c r="J267" s="175"/>
    </row>
    <row r="268" spans="1:10" s="33" customFormat="1" x14ac:dyDescent="0.2">
      <c r="A268" s="136" t="s">
        <v>3069</v>
      </c>
      <c r="B268" s="137">
        <v>136</v>
      </c>
      <c r="C268" s="138" t="s">
        <v>1352</v>
      </c>
      <c r="D268" s="139" t="s">
        <v>2024</v>
      </c>
      <c r="E268" s="139" t="s">
        <v>583</v>
      </c>
      <c r="F268" s="140"/>
      <c r="G268" s="137" t="s">
        <v>449</v>
      </c>
      <c r="H268" s="137">
        <v>0</v>
      </c>
      <c r="I268" s="136" t="s">
        <v>3074</v>
      </c>
      <c r="J268" s="175" t="s">
        <v>3172</v>
      </c>
    </row>
    <row r="269" spans="1:10" s="33" customFormat="1" x14ac:dyDescent="0.2">
      <c r="A269" s="136"/>
      <c r="B269" s="137"/>
      <c r="C269" s="138"/>
      <c r="D269" s="139"/>
      <c r="E269" s="139" t="s">
        <v>577</v>
      </c>
      <c r="F269" s="140">
        <v>1</v>
      </c>
      <c r="G269" s="137"/>
      <c r="H269" s="137"/>
      <c r="I269" s="136"/>
      <c r="J269" s="175"/>
    </row>
    <row r="270" spans="1:10" s="33" customFormat="1" x14ac:dyDescent="0.2">
      <c r="A270" s="136"/>
      <c r="B270" s="137"/>
      <c r="C270" s="138"/>
      <c r="D270" s="139"/>
      <c r="E270" s="139" t="s">
        <v>586</v>
      </c>
      <c r="F270" s="140">
        <v>2</v>
      </c>
      <c r="G270" s="137"/>
      <c r="H270" s="137"/>
      <c r="I270" s="136"/>
      <c r="J270" s="175"/>
    </row>
    <row r="271" spans="1:10" s="33" customFormat="1" x14ac:dyDescent="0.2">
      <c r="A271" s="136" t="s">
        <v>3070</v>
      </c>
      <c r="B271" s="137">
        <v>137</v>
      </c>
      <c r="C271" s="138" t="s">
        <v>1353</v>
      </c>
      <c r="D271" s="139" t="s">
        <v>2024</v>
      </c>
      <c r="E271" s="139" t="s">
        <v>583</v>
      </c>
      <c r="F271" s="140"/>
      <c r="G271" s="137" t="s">
        <v>449</v>
      </c>
      <c r="H271" s="137">
        <v>0</v>
      </c>
      <c r="I271" s="136" t="s">
        <v>3075</v>
      </c>
      <c r="J271" s="175" t="s">
        <v>3173</v>
      </c>
    </row>
    <row r="272" spans="1:10" s="33" customFormat="1" x14ac:dyDescent="0.2">
      <c r="A272" s="136"/>
      <c r="B272" s="137"/>
      <c r="C272" s="138"/>
      <c r="D272" s="139"/>
      <c r="E272" s="139" t="s">
        <v>577</v>
      </c>
      <c r="F272" s="140">
        <v>1</v>
      </c>
      <c r="G272" s="137"/>
      <c r="H272" s="137"/>
      <c r="I272" s="136"/>
      <c r="J272" s="175"/>
    </row>
    <row r="273" spans="1:10" s="33" customFormat="1" x14ac:dyDescent="0.2">
      <c r="A273" s="136"/>
      <c r="B273" s="137"/>
      <c r="C273" s="138"/>
      <c r="D273" s="139"/>
      <c r="E273" s="139" t="s">
        <v>586</v>
      </c>
      <c r="F273" s="140">
        <v>2</v>
      </c>
      <c r="G273" s="137"/>
      <c r="H273" s="137"/>
      <c r="I273" s="136"/>
      <c r="J273" s="175"/>
    </row>
    <row r="274" spans="1:10" s="33" customFormat="1" x14ac:dyDescent="0.2">
      <c r="A274" s="136" t="s">
        <v>3071</v>
      </c>
      <c r="B274" s="137">
        <v>138</v>
      </c>
      <c r="C274" s="138" t="s">
        <v>2029</v>
      </c>
      <c r="D274" s="139" t="s">
        <v>2024</v>
      </c>
      <c r="E274" s="139" t="s">
        <v>583</v>
      </c>
      <c r="F274" s="140"/>
      <c r="G274" s="137" t="s">
        <v>449</v>
      </c>
      <c r="H274" s="137">
        <v>0</v>
      </c>
      <c r="I274" s="136" t="s">
        <v>3076</v>
      </c>
      <c r="J274" s="175" t="s">
        <v>3174</v>
      </c>
    </row>
    <row r="275" spans="1:10" s="33" customFormat="1" x14ac:dyDescent="0.2">
      <c r="A275" s="136"/>
      <c r="B275" s="137"/>
      <c r="C275" s="138"/>
      <c r="D275" s="139"/>
      <c r="E275" s="139" t="s">
        <v>577</v>
      </c>
      <c r="F275" s="140">
        <v>1</v>
      </c>
      <c r="G275" s="137"/>
      <c r="H275" s="137"/>
      <c r="I275" s="136"/>
      <c r="J275" s="175"/>
    </row>
    <row r="276" spans="1:10" s="33" customFormat="1" x14ac:dyDescent="0.2">
      <c r="A276" s="136"/>
      <c r="B276" s="137"/>
      <c r="C276" s="138"/>
      <c r="D276" s="139"/>
      <c r="E276" s="139" t="s">
        <v>586</v>
      </c>
      <c r="F276" s="140">
        <v>2</v>
      </c>
      <c r="G276" s="137"/>
      <c r="H276" s="137"/>
      <c r="I276" s="136"/>
      <c r="J276" s="175"/>
    </row>
    <row r="277" spans="1:10" x14ac:dyDescent="0.2">
      <c r="A277" s="136" t="s">
        <v>998</v>
      </c>
      <c r="B277" s="137">
        <v>139</v>
      </c>
      <c r="C277" s="138" t="s">
        <v>999</v>
      </c>
      <c r="D277" s="139" t="s">
        <v>1000</v>
      </c>
      <c r="E277" s="139"/>
      <c r="F277" s="140" t="s">
        <v>1001</v>
      </c>
      <c r="G277" s="137" t="s">
        <v>444</v>
      </c>
      <c r="H277" s="137">
        <v>999</v>
      </c>
      <c r="I277" s="136"/>
      <c r="J277" s="175" t="s">
        <v>2540</v>
      </c>
    </row>
    <row r="278" spans="1:10" x14ac:dyDescent="0.2">
      <c r="A278" s="136" t="s">
        <v>1075</v>
      </c>
      <c r="B278" s="137">
        <v>140</v>
      </c>
      <c r="C278" s="138" t="s">
        <v>1263</v>
      </c>
      <c r="D278" s="139" t="s">
        <v>1262</v>
      </c>
      <c r="E278" s="139" t="s">
        <v>583</v>
      </c>
      <c r="F278" s="140"/>
      <c r="G278" s="137" t="s">
        <v>449</v>
      </c>
      <c r="H278" s="137">
        <v>0</v>
      </c>
      <c r="I278" s="136"/>
      <c r="J278" s="175" t="s">
        <v>3175</v>
      </c>
    </row>
    <row r="279" spans="1:10" x14ac:dyDescent="0.2">
      <c r="A279" s="136"/>
      <c r="B279" s="137"/>
      <c r="C279" s="138"/>
      <c r="D279" s="139"/>
      <c r="E279" s="139" t="s">
        <v>577</v>
      </c>
      <c r="F279" s="140" t="s">
        <v>547</v>
      </c>
      <c r="G279" s="137"/>
      <c r="H279" s="137"/>
      <c r="I279" s="136"/>
      <c r="J279" s="175"/>
    </row>
    <row r="280" spans="1:10" x14ac:dyDescent="0.2">
      <c r="A280" s="136"/>
      <c r="B280" s="137"/>
      <c r="C280" s="138"/>
      <c r="D280" s="139"/>
      <c r="E280" s="139" t="s">
        <v>586</v>
      </c>
      <c r="F280" s="140" t="s">
        <v>416</v>
      </c>
      <c r="G280" s="137"/>
      <c r="H280" s="137"/>
      <c r="I280" s="136"/>
      <c r="J280" s="175"/>
    </row>
    <row r="281" spans="1:10" x14ac:dyDescent="0.2">
      <c r="A281" s="136" t="s">
        <v>1076</v>
      </c>
      <c r="B281" s="137">
        <v>141</v>
      </c>
      <c r="C281" s="138" t="s">
        <v>1263</v>
      </c>
      <c r="D281" s="139" t="s">
        <v>1264</v>
      </c>
      <c r="E281" s="139" t="s">
        <v>583</v>
      </c>
      <c r="F281" s="140"/>
      <c r="G281" s="137" t="s">
        <v>449</v>
      </c>
      <c r="H281" s="137">
        <v>0</v>
      </c>
      <c r="I281" s="136"/>
      <c r="J281" s="175" t="s">
        <v>3176</v>
      </c>
    </row>
    <row r="282" spans="1:10" x14ac:dyDescent="0.2">
      <c r="A282" s="136"/>
      <c r="B282" s="137"/>
      <c r="C282" s="138"/>
      <c r="D282" s="139"/>
      <c r="E282" s="139" t="s">
        <v>577</v>
      </c>
      <c r="F282" s="140" t="s">
        <v>547</v>
      </c>
      <c r="G282" s="137"/>
      <c r="H282" s="137"/>
      <c r="I282" s="136"/>
      <c r="J282" s="175"/>
    </row>
    <row r="283" spans="1:10" x14ac:dyDescent="0.2">
      <c r="A283" s="136"/>
      <c r="B283" s="137"/>
      <c r="C283" s="138"/>
      <c r="D283" s="139"/>
      <c r="E283" s="139" t="s">
        <v>586</v>
      </c>
      <c r="F283" s="140" t="s">
        <v>416</v>
      </c>
      <c r="G283" s="137"/>
      <c r="H283" s="137"/>
      <c r="I283" s="136"/>
      <c r="J283" s="175"/>
    </row>
    <row r="284" spans="1:10" x14ac:dyDescent="0.2">
      <c r="A284" s="136" t="s">
        <v>1077</v>
      </c>
      <c r="B284" s="137">
        <v>142</v>
      </c>
      <c r="C284" s="138" t="s">
        <v>1263</v>
      </c>
      <c r="D284" s="139" t="s">
        <v>1265</v>
      </c>
      <c r="E284" s="139" t="s">
        <v>583</v>
      </c>
      <c r="F284" s="140"/>
      <c r="G284" s="137" t="s">
        <v>449</v>
      </c>
      <c r="H284" s="137">
        <v>0</v>
      </c>
      <c r="I284" s="136"/>
      <c r="J284" s="175" t="s">
        <v>3177</v>
      </c>
    </row>
    <row r="285" spans="1:10" x14ac:dyDescent="0.2">
      <c r="A285" s="136"/>
      <c r="B285" s="137"/>
      <c r="C285" s="138"/>
      <c r="D285" s="139"/>
      <c r="E285" s="139" t="s">
        <v>577</v>
      </c>
      <c r="F285" s="140" t="s">
        <v>547</v>
      </c>
      <c r="G285" s="137"/>
      <c r="H285" s="137"/>
      <c r="I285" s="136"/>
      <c r="J285" s="175"/>
    </row>
    <row r="286" spans="1:10" x14ac:dyDescent="0.2">
      <c r="A286" s="136"/>
      <c r="B286" s="137"/>
      <c r="C286" s="138"/>
      <c r="D286" s="139"/>
      <c r="E286" s="139" t="s">
        <v>586</v>
      </c>
      <c r="F286" s="140" t="s">
        <v>416</v>
      </c>
      <c r="G286" s="137"/>
      <c r="H286" s="137"/>
      <c r="I286" s="136"/>
      <c r="J286" s="175"/>
    </row>
    <row r="287" spans="1:10" x14ac:dyDescent="0.2">
      <c r="A287" s="136" t="s">
        <v>1078</v>
      </c>
      <c r="B287" s="137">
        <v>143</v>
      </c>
      <c r="C287" s="138" t="s">
        <v>1263</v>
      </c>
      <c r="D287" s="139" t="s">
        <v>2034</v>
      </c>
      <c r="E287" s="139" t="s">
        <v>583</v>
      </c>
      <c r="F287" s="140" t="s">
        <v>1266</v>
      </c>
      <c r="G287" s="137" t="s">
        <v>357</v>
      </c>
      <c r="H287" s="137">
        <v>0</v>
      </c>
      <c r="I287" s="136" t="s">
        <v>1267</v>
      </c>
      <c r="J287" s="175" t="s">
        <v>3178</v>
      </c>
    </row>
    <row r="288" spans="1:10" x14ac:dyDescent="0.2">
      <c r="A288" s="136" t="s">
        <v>1079</v>
      </c>
      <c r="B288" s="137">
        <v>144</v>
      </c>
      <c r="C288" s="138" t="s">
        <v>1263</v>
      </c>
      <c r="D288" s="139" t="s">
        <v>1268</v>
      </c>
      <c r="E288" s="139" t="s">
        <v>583</v>
      </c>
      <c r="F288" s="140" t="s">
        <v>349</v>
      </c>
      <c r="G288" s="137" t="s">
        <v>449</v>
      </c>
      <c r="H288" s="137">
        <v>0</v>
      </c>
      <c r="I288" s="136"/>
      <c r="J288" s="175" t="s">
        <v>3179</v>
      </c>
    </row>
    <row r="289" spans="1:10" x14ac:dyDescent="0.2">
      <c r="A289" s="136"/>
      <c r="B289" s="137"/>
      <c r="C289" s="138"/>
      <c r="D289" s="139"/>
      <c r="E289" s="139" t="s">
        <v>577</v>
      </c>
      <c r="F289" s="140" t="s">
        <v>547</v>
      </c>
      <c r="G289" s="137"/>
      <c r="H289" s="137"/>
      <c r="I289" s="136"/>
      <c r="J289" s="175"/>
    </row>
    <row r="290" spans="1:10" x14ac:dyDescent="0.2">
      <c r="A290" s="136"/>
      <c r="B290" s="137"/>
      <c r="C290" s="138"/>
      <c r="D290" s="139"/>
      <c r="E290" s="139" t="s">
        <v>586</v>
      </c>
      <c r="F290" s="140" t="s">
        <v>416</v>
      </c>
      <c r="G290" s="137"/>
      <c r="H290" s="137"/>
      <c r="I290" s="136"/>
      <c r="J290" s="175"/>
    </row>
    <row r="291" spans="1:10" x14ac:dyDescent="0.2">
      <c r="A291" s="136" t="s">
        <v>1080</v>
      </c>
      <c r="B291" s="137">
        <v>145</v>
      </c>
      <c r="C291" s="138" t="s">
        <v>1269</v>
      </c>
      <c r="D291" s="139" t="s">
        <v>1274</v>
      </c>
      <c r="E291" s="139" t="s">
        <v>583</v>
      </c>
      <c r="F291" s="140"/>
      <c r="G291" s="137" t="s">
        <v>449</v>
      </c>
      <c r="H291" s="137">
        <v>0</v>
      </c>
      <c r="I291" s="136"/>
      <c r="J291" s="175" t="s">
        <v>3180</v>
      </c>
    </row>
    <row r="292" spans="1:10" x14ac:dyDescent="0.2">
      <c r="A292" s="136"/>
      <c r="B292" s="137"/>
      <c r="C292" s="138"/>
      <c r="D292" s="139"/>
      <c r="E292" s="139" t="s">
        <v>3254</v>
      </c>
      <c r="F292" s="140" t="s">
        <v>547</v>
      </c>
      <c r="G292" s="137"/>
      <c r="H292" s="137"/>
      <c r="I292" s="136"/>
      <c r="J292" s="175"/>
    </row>
    <row r="293" spans="1:10" x14ac:dyDescent="0.2">
      <c r="A293" s="136"/>
      <c r="B293" s="137"/>
      <c r="C293" s="138"/>
      <c r="D293" s="139"/>
      <c r="E293" s="139" t="s">
        <v>1270</v>
      </c>
      <c r="F293" s="140" t="s">
        <v>416</v>
      </c>
      <c r="G293" s="137"/>
      <c r="H293" s="137"/>
      <c r="I293" s="136"/>
      <c r="J293" s="175"/>
    </row>
    <row r="294" spans="1:10" x14ac:dyDescent="0.2">
      <c r="A294" s="136"/>
      <c r="B294" s="137"/>
      <c r="C294" s="138"/>
      <c r="D294" s="139"/>
      <c r="E294" s="139" t="s">
        <v>1271</v>
      </c>
      <c r="F294" s="140" t="s">
        <v>417</v>
      </c>
      <c r="G294" s="137"/>
      <c r="H294" s="137"/>
      <c r="I294" s="136"/>
      <c r="J294" s="175"/>
    </row>
    <row r="295" spans="1:10" x14ac:dyDescent="0.2">
      <c r="A295" s="136"/>
      <c r="B295" s="137"/>
      <c r="C295" s="138"/>
      <c r="D295" s="139"/>
      <c r="E295" s="139" t="s">
        <v>1272</v>
      </c>
      <c r="F295" s="140" t="s">
        <v>418</v>
      </c>
      <c r="G295" s="137"/>
      <c r="H295" s="137"/>
      <c r="I295" s="136"/>
      <c r="J295" s="175"/>
    </row>
    <row r="296" spans="1:10" x14ac:dyDescent="0.2">
      <c r="A296" s="136" t="s">
        <v>1081</v>
      </c>
      <c r="B296" s="137">
        <v>146</v>
      </c>
      <c r="C296" s="138" t="s">
        <v>1269</v>
      </c>
      <c r="D296" s="139" t="s">
        <v>1273</v>
      </c>
      <c r="E296" s="139" t="s">
        <v>583</v>
      </c>
      <c r="F296" s="140"/>
      <c r="G296" s="137" t="s">
        <v>449</v>
      </c>
      <c r="H296" s="137">
        <v>0</v>
      </c>
      <c r="I296" s="136"/>
      <c r="J296" s="175" t="s">
        <v>3181</v>
      </c>
    </row>
    <row r="297" spans="1:10" x14ac:dyDescent="0.2">
      <c r="A297" s="136"/>
      <c r="B297" s="137"/>
      <c r="C297" s="138"/>
      <c r="D297" s="139"/>
      <c r="E297" s="139" t="s">
        <v>3254</v>
      </c>
      <c r="F297" s="140" t="s">
        <v>547</v>
      </c>
      <c r="G297" s="137"/>
      <c r="H297" s="137"/>
      <c r="I297" s="136"/>
      <c r="J297" s="175"/>
    </row>
    <row r="298" spans="1:10" x14ac:dyDescent="0.2">
      <c r="A298" s="136"/>
      <c r="B298" s="137"/>
      <c r="C298" s="138"/>
      <c r="D298" s="139"/>
      <c r="E298" s="139" t="s">
        <v>1270</v>
      </c>
      <c r="F298" s="140" t="s">
        <v>416</v>
      </c>
      <c r="G298" s="137"/>
      <c r="H298" s="137"/>
      <c r="I298" s="136"/>
      <c r="J298" s="175"/>
    </row>
    <row r="299" spans="1:10" x14ac:dyDescent="0.2">
      <c r="A299" s="136"/>
      <c r="B299" s="137"/>
      <c r="C299" s="138"/>
      <c r="D299" s="139"/>
      <c r="E299" s="139" t="s">
        <v>1271</v>
      </c>
      <c r="F299" s="140" t="s">
        <v>417</v>
      </c>
      <c r="G299" s="137"/>
      <c r="H299" s="137"/>
      <c r="I299" s="136"/>
      <c r="J299" s="175"/>
    </row>
    <row r="300" spans="1:10" x14ac:dyDescent="0.2">
      <c r="A300" s="136"/>
      <c r="B300" s="137"/>
      <c r="C300" s="138"/>
      <c r="D300" s="139"/>
      <c r="E300" s="139" t="s">
        <v>1272</v>
      </c>
      <c r="F300" s="140" t="s">
        <v>418</v>
      </c>
      <c r="G300" s="137"/>
      <c r="H300" s="137"/>
      <c r="I300" s="136"/>
      <c r="J300" s="175"/>
    </row>
    <row r="301" spans="1:10" x14ac:dyDescent="0.2">
      <c r="A301" s="136" t="s">
        <v>1082</v>
      </c>
      <c r="B301" s="137">
        <v>147</v>
      </c>
      <c r="C301" s="138" t="s">
        <v>1269</v>
      </c>
      <c r="D301" s="139" t="s">
        <v>1275</v>
      </c>
      <c r="E301" s="139" t="s">
        <v>583</v>
      </c>
      <c r="F301" s="140"/>
      <c r="G301" s="137" t="s">
        <v>449</v>
      </c>
      <c r="H301" s="137">
        <v>0</v>
      </c>
      <c r="I301" s="136"/>
      <c r="J301" s="175" t="s">
        <v>3182</v>
      </c>
    </row>
    <row r="302" spans="1:10" x14ac:dyDescent="0.2">
      <c r="A302" s="136"/>
      <c r="B302" s="137"/>
      <c r="C302" s="138"/>
      <c r="D302" s="139"/>
      <c r="E302" s="139" t="s">
        <v>3254</v>
      </c>
      <c r="F302" s="140" t="s">
        <v>547</v>
      </c>
      <c r="G302" s="137"/>
      <c r="H302" s="137"/>
      <c r="I302" s="136"/>
      <c r="J302" s="175"/>
    </row>
    <row r="303" spans="1:10" x14ac:dyDescent="0.2">
      <c r="A303" s="136"/>
      <c r="B303" s="137"/>
      <c r="C303" s="138"/>
      <c r="D303" s="139"/>
      <c r="E303" s="139" t="s">
        <v>1270</v>
      </c>
      <c r="F303" s="140" t="s">
        <v>416</v>
      </c>
      <c r="G303" s="137"/>
      <c r="H303" s="137"/>
      <c r="I303" s="136"/>
      <c r="J303" s="175"/>
    </row>
    <row r="304" spans="1:10" x14ac:dyDescent="0.2">
      <c r="A304" s="136"/>
      <c r="B304" s="137"/>
      <c r="C304" s="138"/>
      <c r="D304" s="139"/>
      <c r="E304" s="139" t="s">
        <v>1271</v>
      </c>
      <c r="F304" s="140" t="s">
        <v>417</v>
      </c>
      <c r="G304" s="137"/>
      <c r="H304" s="137"/>
      <c r="I304" s="136"/>
      <c r="J304" s="175"/>
    </row>
    <row r="305" spans="1:10" x14ac:dyDescent="0.2">
      <c r="A305" s="136"/>
      <c r="B305" s="137"/>
      <c r="C305" s="138"/>
      <c r="D305" s="139"/>
      <c r="E305" s="139" t="s">
        <v>1272</v>
      </c>
      <c r="F305" s="140" t="s">
        <v>418</v>
      </c>
      <c r="G305" s="137"/>
      <c r="H305" s="137"/>
      <c r="I305" s="136"/>
      <c r="J305" s="175"/>
    </row>
    <row r="306" spans="1:10" x14ac:dyDescent="0.2">
      <c r="A306" s="136" t="s">
        <v>1083</v>
      </c>
      <c r="B306" s="137">
        <v>148</v>
      </c>
      <c r="C306" s="138" t="s">
        <v>1269</v>
      </c>
      <c r="D306" s="139" t="s">
        <v>1276</v>
      </c>
      <c r="E306" s="139" t="s">
        <v>583</v>
      </c>
      <c r="F306" s="140"/>
      <c r="G306" s="137" t="s">
        <v>449</v>
      </c>
      <c r="H306" s="137">
        <v>0</v>
      </c>
      <c r="I306" s="136"/>
      <c r="J306" s="175" t="s">
        <v>3183</v>
      </c>
    </row>
    <row r="307" spans="1:10" x14ac:dyDescent="0.2">
      <c r="A307" s="136"/>
      <c r="B307" s="137"/>
      <c r="C307" s="138"/>
      <c r="D307" s="139"/>
      <c r="E307" s="139" t="s">
        <v>3254</v>
      </c>
      <c r="F307" s="140" t="s">
        <v>547</v>
      </c>
      <c r="G307" s="137"/>
      <c r="H307" s="137"/>
      <c r="I307" s="136"/>
      <c r="J307" s="175"/>
    </row>
    <row r="308" spans="1:10" x14ac:dyDescent="0.2">
      <c r="A308" s="136"/>
      <c r="B308" s="137"/>
      <c r="C308" s="138"/>
      <c r="D308" s="139"/>
      <c r="E308" s="139" t="s">
        <v>1270</v>
      </c>
      <c r="F308" s="140" t="s">
        <v>416</v>
      </c>
      <c r="G308" s="137"/>
      <c r="H308" s="137"/>
      <c r="I308" s="136"/>
      <c r="J308" s="175"/>
    </row>
    <row r="309" spans="1:10" x14ac:dyDescent="0.2">
      <c r="A309" s="136"/>
      <c r="B309" s="137"/>
      <c r="C309" s="138"/>
      <c r="D309" s="139"/>
      <c r="E309" s="139" t="s">
        <v>1271</v>
      </c>
      <c r="F309" s="140" t="s">
        <v>417</v>
      </c>
      <c r="G309" s="137"/>
      <c r="H309" s="137"/>
      <c r="I309" s="136"/>
      <c r="J309" s="175"/>
    </row>
    <row r="310" spans="1:10" x14ac:dyDescent="0.2">
      <c r="A310" s="136"/>
      <c r="B310" s="137"/>
      <c r="C310" s="138"/>
      <c r="D310" s="139"/>
      <c r="E310" s="139" t="s">
        <v>1272</v>
      </c>
      <c r="F310" s="140" t="s">
        <v>418</v>
      </c>
      <c r="G310" s="137"/>
      <c r="H310" s="137"/>
      <c r="I310" s="136"/>
      <c r="J310" s="175"/>
    </row>
    <row r="311" spans="1:10" x14ac:dyDescent="0.2">
      <c r="A311" s="136" t="s">
        <v>1084</v>
      </c>
      <c r="B311" s="137">
        <v>149</v>
      </c>
      <c r="C311" s="138" t="s">
        <v>1269</v>
      </c>
      <c r="D311" s="139" t="s">
        <v>1277</v>
      </c>
      <c r="E311" s="139" t="s">
        <v>583</v>
      </c>
      <c r="F311" s="140"/>
      <c r="G311" s="137" t="s">
        <v>449</v>
      </c>
      <c r="H311" s="137">
        <v>0</v>
      </c>
      <c r="I311" s="136"/>
      <c r="J311" s="175" t="s">
        <v>3184</v>
      </c>
    </row>
    <row r="312" spans="1:10" x14ac:dyDescent="0.2">
      <c r="A312" s="136"/>
      <c r="B312" s="137"/>
      <c r="C312" s="138"/>
      <c r="D312" s="139"/>
      <c r="E312" s="139" t="s">
        <v>3254</v>
      </c>
      <c r="F312" s="140" t="s">
        <v>547</v>
      </c>
      <c r="G312" s="137"/>
      <c r="H312" s="137"/>
      <c r="I312" s="136"/>
      <c r="J312" s="175"/>
    </row>
    <row r="313" spans="1:10" x14ac:dyDescent="0.2">
      <c r="A313" s="136"/>
      <c r="B313" s="137"/>
      <c r="C313" s="138"/>
      <c r="D313" s="139"/>
      <c r="E313" s="139" t="s">
        <v>1270</v>
      </c>
      <c r="F313" s="140" t="s">
        <v>416</v>
      </c>
      <c r="G313" s="137"/>
      <c r="H313" s="137"/>
      <c r="I313" s="136"/>
      <c r="J313" s="175"/>
    </row>
    <row r="314" spans="1:10" x14ac:dyDescent="0.2">
      <c r="A314" s="136"/>
      <c r="B314" s="137"/>
      <c r="C314" s="138"/>
      <c r="D314" s="139"/>
      <c r="E314" s="139" t="s">
        <v>1271</v>
      </c>
      <c r="F314" s="140" t="s">
        <v>417</v>
      </c>
      <c r="G314" s="137"/>
      <c r="H314" s="137"/>
      <c r="I314" s="136"/>
      <c r="J314" s="175"/>
    </row>
    <row r="315" spans="1:10" x14ac:dyDescent="0.2">
      <c r="A315" s="136"/>
      <c r="B315" s="137"/>
      <c r="C315" s="138"/>
      <c r="D315" s="139"/>
      <c r="E315" s="139" t="s">
        <v>1272</v>
      </c>
      <c r="F315" s="140" t="s">
        <v>418</v>
      </c>
      <c r="G315" s="137"/>
      <c r="H315" s="137"/>
      <c r="I315" s="136"/>
      <c r="J315" s="175"/>
    </row>
    <row r="316" spans="1:10" x14ac:dyDescent="0.2">
      <c r="A316" s="136" t="s">
        <v>1085</v>
      </c>
      <c r="B316" s="137">
        <v>150</v>
      </c>
      <c r="C316" s="138" t="s">
        <v>1269</v>
      </c>
      <c r="D316" s="139" t="s">
        <v>1278</v>
      </c>
      <c r="E316" s="139" t="s">
        <v>583</v>
      </c>
      <c r="F316" s="140"/>
      <c r="G316" s="137" t="s">
        <v>449</v>
      </c>
      <c r="H316" s="137">
        <v>0</v>
      </c>
      <c r="I316" s="136"/>
      <c r="J316" s="175" t="s">
        <v>3185</v>
      </c>
    </row>
    <row r="317" spans="1:10" x14ac:dyDescent="0.2">
      <c r="A317" s="136"/>
      <c r="B317" s="137"/>
      <c r="C317" s="138"/>
      <c r="D317" s="139"/>
      <c r="E317" s="139" t="s">
        <v>3254</v>
      </c>
      <c r="F317" s="140" t="s">
        <v>547</v>
      </c>
      <c r="G317" s="137"/>
      <c r="H317" s="137"/>
      <c r="I317" s="136"/>
      <c r="J317" s="175"/>
    </row>
    <row r="318" spans="1:10" x14ac:dyDescent="0.2">
      <c r="A318" s="136"/>
      <c r="B318" s="137"/>
      <c r="C318" s="138"/>
      <c r="D318" s="139"/>
      <c r="E318" s="139" t="s">
        <v>1270</v>
      </c>
      <c r="F318" s="140" t="s">
        <v>416</v>
      </c>
      <c r="G318" s="137"/>
      <c r="H318" s="137"/>
      <c r="I318" s="136"/>
      <c r="J318" s="175"/>
    </row>
    <row r="319" spans="1:10" x14ac:dyDescent="0.2">
      <c r="A319" s="136"/>
      <c r="B319" s="137"/>
      <c r="C319" s="138"/>
      <c r="D319" s="139"/>
      <c r="E319" s="139" t="s">
        <v>1271</v>
      </c>
      <c r="F319" s="140" t="s">
        <v>417</v>
      </c>
      <c r="G319" s="137"/>
      <c r="H319" s="137"/>
      <c r="I319" s="136"/>
      <c r="J319" s="175"/>
    </row>
    <row r="320" spans="1:10" x14ac:dyDescent="0.2">
      <c r="A320" s="136"/>
      <c r="B320" s="137"/>
      <c r="C320" s="138"/>
      <c r="D320" s="139"/>
      <c r="E320" s="139" t="s">
        <v>1272</v>
      </c>
      <c r="F320" s="140" t="s">
        <v>418</v>
      </c>
      <c r="G320" s="137"/>
      <c r="H320" s="137"/>
      <c r="I320" s="136"/>
      <c r="J320" s="175"/>
    </row>
    <row r="321" spans="1:10" x14ac:dyDescent="0.2">
      <c r="A321" s="136" t="s">
        <v>1086</v>
      </c>
      <c r="B321" s="137">
        <v>151</v>
      </c>
      <c r="C321" s="138" t="s">
        <v>1269</v>
      </c>
      <c r="D321" s="139" t="s">
        <v>1279</v>
      </c>
      <c r="E321" s="139" t="s">
        <v>583</v>
      </c>
      <c r="F321" s="140"/>
      <c r="G321" s="137" t="s">
        <v>449</v>
      </c>
      <c r="H321" s="137">
        <v>0</v>
      </c>
      <c r="I321" s="136"/>
      <c r="J321" s="175" t="s">
        <v>3186</v>
      </c>
    </row>
    <row r="322" spans="1:10" x14ac:dyDescent="0.2">
      <c r="A322" s="136"/>
      <c r="B322" s="137"/>
      <c r="C322" s="138"/>
      <c r="D322" s="139"/>
      <c r="E322" s="139" t="s">
        <v>3254</v>
      </c>
      <c r="F322" s="140" t="s">
        <v>547</v>
      </c>
      <c r="G322" s="137"/>
      <c r="H322" s="137"/>
      <c r="I322" s="136"/>
      <c r="J322" s="175"/>
    </row>
    <row r="323" spans="1:10" x14ac:dyDescent="0.2">
      <c r="A323" s="136"/>
      <c r="B323" s="137"/>
      <c r="C323" s="138"/>
      <c r="D323" s="139"/>
      <c r="E323" s="139" t="s">
        <v>1270</v>
      </c>
      <c r="F323" s="140" t="s">
        <v>416</v>
      </c>
      <c r="G323" s="137"/>
      <c r="H323" s="137"/>
      <c r="I323" s="136"/>
      <c r="J323" s="175"/>
    </row>
    <row r="324" spans="1:10" x14ac:dyDescent="0.2">
      <c r="A324" s="136"/>
      <c r="B324" s="137"/>
      <c r="C324" s="138"/>
      <c r="D324" s="139"/>
      <c r="E324" s="139" t="s">
        <v>1271</v>
      </c>
      <c r="F324" s="140" t="s">
        <v>417</v>
      </c>
      <c r="G324" s="137"/>
      <c r="H324" s="137"/>
      <c r="I324" s="136"/>
      <c r="J324" s="175"/>
    </row>
    <row r="325" spans="1:10" x14ac:dyDescent="0.2">
      <c r="A325" s="136"/>
      <c r="B325" s="137"/>
      <c r="C325" s="138"/>
      <c r="D325" s="139"/>
      <c r="E325" s="139" t="s">
        <v>1272</v>
      </c>
      <c r="F325" s="140" t="s">
        <v>418</v>
      </c>
      <c r="G325" s="137"/>
      <c r="H325" s="137"/>
      <c r="I325" s="136"/>
      <c r="J325" s="175"/>
    </row>
    <row r="326" spans="1:10" x14ac:dyDescent="0.2">
      <c r="A326" s="136" t="s">
        <v>1087</v>
      </c>
      <c r="B326" s="137">
        <v>152</v>
      </c>
      <c r="C326" s="138" t="s">
        <v>1269</v>
      </c>
      <c r="D326" s="139" t="s">
        <v>1280</v>
      </c>
      <c r="E326" s="139" t="s">
        <v>583</v>
      </c>
      <c r="F326" s="140"/>
      <c r="G326" s="137" t="s">
        <v>449</v>
      </c>
      <c r="H326" s="137">
        <v>0</v>
      </c>
      <c r="I326" s="136"/>
      <c r="J326" s="175" t="s">
        <v>3187</v>
      </c>
    </row>
    <row r="327" spans="1:10" x14ac:dyDescent="0.2">
      <c r="A327" s="136"/>
      <c r="B327" s="137"/>
      <c r="C327" s="138"/>
      <c r="D327" s="139"/>
      <c r="E327" s="139" t="s">
        <v>3254</v>
      </c>
      <c r="F327" s="140" t="s">
        <v>547</v>
      </c>
      <c r="G327" s="137"/>
      <c r="H327" s="137"/>
      <c r="I327" s="136"/>
      <c r="J327" s="175"/>
    </row>
    <row r="328" spans="1:10" x14ac:dyDescent="0.2">
      <c r="A328" s="136"/>
      <c r="B328" s="137"/>
      <c r="C328" s="138"/>
      <c r="D328" s="139"/>
      <c r="E328" s="139" t="s">
        <v>1270</v>
      </c>
      <c r="F328" s="140" t="s">
        <v>416</v>
      </c>
      <c r="G328" s="137"/>
      <c r="H328" s="137"/>
      <c r="I328" s="136"/>
      <c r="J328" s="175"/>
    </row>
    <row r="329" spans="1:10" x14ac:dyDescent="0.2">
      <c r="A329" s="136"/>
      <c r="B329" s="137"/>
      <c r="C329" s="138"/>
      <c r="D329" s="139"/>
      <c r="E329" s="139" t="s">
        <v>1271</v>
      </c>
      <c r="F329" s="140" t="s">
        <v>417</v>
      </c>
      <c r="G329" s="137"/>
      <c r="H329" s="137"/>
      <c r="I329" s="136"/>
      <c r="J329" s="175"/>
    </row>
    <row r="330" spans="1:10" x14ac:dyDescent="0.2">
      <c r="A330" s="136"/>
      <c r="B330" s="137"/>
      <c r="C330" s="138"/>
      <c r="D330" s="139"/>
      <c r="E330" s="139" t="s">
        <v>1272</v>
      </c>
      <c r="F330" s="140" t="s">
        <v>418</v>
      </c>
      <c r="G330" s="137"/>
      <c r="H330" s="137"/>
      <c r="I330" s="136"/>
      <c r="J330" s="175"/>
    </row>
    <row r="331" spans="1:10" x14ac:dyDescent="0.2">
      <c r="A331" s="136" t="s">
        <v>1088</v>
      </c>
      <c r="B331" s="137">
        <v>153</v>
      </c>
      <c r="C331" s="138" t="s">
        <v>1269</v>
      </c>
      <c r="D331" s="139" t="s">
        <v>1281</v>
      </c>
      <c r="E331" s="139" t="s">
        <v>583</v>
      </c>
      <c r="F331" s="140"/>
      <c r="G331" s="137" t="s">
        <v>449</v>
      </c>
      <c r="H331" s="137">
        <v>0</v>
      </c>
      <c r="I331" s="136"/>
      <c r="J331" s="175" t="s">
        <v>3188</v>
      </c>
    </row>
    <row r="332" spans="1:10" x14ac:dyDescent="0.2">
      <c r="A332" s="136"/>
      <c r="B332" s="137"/>
      <c r="C332" s="138"/>
      <c r="D332" s="139"/>
      <c r="E332" s="139" t="s">
        <v>3254</v>
      </c>
      <c r="F332" s="140" t="s">
        <v>547</v>
      </c>
      <c r="G332" s="137"/>
      <c r="H332" s="137"/>
      <c r="I332" s="136"/>
      <c r="J332" s="175"/>
    </row>
    <row r="333" spans="1:10" x14ac:dyDescent="0.2">
      <c r="A333" s="136"/>
      <c r="B333" s="137"/>
      <c r="C333" s="138"/>
      <c r="D333" s="139"/>
      <c r="E333" s="139" t="s">
        <v>1270</v>
      </c>
      <c r="F333" s="140" t="s">
        <v>416</v>
      </c>
      <c r="G333" s="137"/>
      <c r="H333" s="137"/>
      <c r="I333" s="136"/>
      <c r="J333" s="175"/>
    </row>
    <row r="334" spans="1:10" x14ac:dyDescent="0.2">
      <c r="A334" s="136"/>
      <c r="B334" s="137"/>
      <c r="C334" s="138"/>
      <c r="D334" s="139"/>
      <c r="E334" s="139" t="s">
        <v>1271</v>
      </c>
      <c r="F334" s="140" t="s">
        <v>417</v>
      </c>
      <c r="G334" s="137"/>
      <c r="H334" s="137"/>
      <c r="I334" s="136"/>
      <c r="J334" s="175"/>
    </row>
    <row r="335" spans="1:10" x14ac:dyDescent="0.2">
      <c r="A335" s="136"/>
      <c r="B335" s="137"/>
      <c r="C335" s="138"/>
      <c r="D335" s="139"/>
      <c r="E335" s="139" t="s">
        <v>1272</v>
      </c>
      <c r="F335" s="140" t="s">
        <v>418</v>
      </c>
      <c r="G335" s="137"/>
      <c r="H335" s="137"/>
      <c r="I335" s="136"/>
      <c r="J335" s="175"/>
    </row>
    <row r="336" spans="1:10" x14ac:dyDescent="0.2">
      <c r="A336" s="136" t="s">
        <v>1089</v>
      </c>
      <c r="B336" s="137">
        <v>154</v>
      </c>
      <c r="C336" s="138" t="s">
        <v>1269</v>
      </c>
      <c r="D336" s="139" t="s">
        <v>1282</v>
      </c>
      <c r="E336" s="139" t="s">
        <v>583</v>
      </c>
      <c r="F336" s="140"/>
      <c r="G336" s="137" t="s">
        <v>449</v>
      </c>
      <c r="H336" s="137">
        <v>0</v>
      </c>
      <c r="I336" s="136"/>
      <c r="J336" s="175" t="s">
        <v>3189</v>
      </c>
    </row>
    <row r="337" spans="1:10" x14ac:dyDescent="0.2">
      <c r="A337" s="136"/>
      <c r="B337" s="137"/>
      <c r="C337" s="138"/>
      <c r="D337" s="139"/>
      <c r="E337" s="139" t="s">
        <v>3254</v>
      </c>
      <c r="F337" s="140" t="s">
        <v>547</v>
      </c>
      <c r="G337" s="137"/>
      <c r="H337" s="137"/>
      <c r="I337" s="136"/>
      <c r="J337" s="175"/>
    </row>
    <row r="338" spans="1:10" x14ac:dyDescent="0.2">
      <c r="A338" s="136"/>
      <c r="B338" s="137"/>
      <c r="C338" s="138"/>
      <c r="D338" s="139"/>
      <c r="E338" s="139" t="s">
        <v>1270</v>
      </c>
      <c r="F338" s="140" t="s">
        <v>416</v>
      </c>
      <c r="G338" s="137"/>
      <c r="H338" s="137"/>
      <c r="I338" s="136"/>
      <c r="J338" s="175"/>
    </row>
    <row r="339" spans="1:10" x14ac:dyDescent="0.2">
      <c r="A339" s="136"/>
      <c r="B339" s="137"/>
      <c r="C339" s="138"/>
      <c r="D339" s="139"/>
      <c r="E339" s="139" t="s">
        <v>1271</v>
      </c>
      <c r="F339" s="140" t="s">
        <v>417</v>
      </c>
      <c r="G339" s="137"/>
      <c r="H339" s="137"/>
      <c r="I339" s="136"/>
      <c r="J339" s="175"/>
    </row>
    <row r="340" spans="1:10" x14ac:dyDescent="0.2">
      <c r="A340" s="136"/>
      <c r="B340" s="137"/>
      <c r="C340" s="138"/>
      <c r="D340" s="139"/>
      <c r="E340" s="139" t="s">
        <v>1272</v>
      </c>
      <c r="F340" s="140" t="s">
        <v>418</v>
      </c>
      <c r="G340" s="137"/>
      <c r="H340" s="137"/>
      <c r="I340" s="136"/>
      <c r="J340" s="175"/>
    </row>
    <row r="341" spans="1:10" x14ac:dyDescent="0.2">
      <c r="A341" s="136" t="s">
        <v>1090</v>
      </c>
      <c r="B341" s="137">
        <v>155</v>
      </c>
      <c r="C341" s="138" t="s">
        <v>1269</v>
      </c>
      <c r="D341" s="139" t="s">
        <v>1283</v>
      </c>
      <c r="E341" s="139" t="s">
        <v>583</v>
      </c>
      <c r="F341" s="140"/>
      <c r="G341" s="137" t="s">
        <v>449</v>
      </c>
      <c r="H341" s="137">
        <v>0</v>
      </c>
      <c r="I341" s="136"/>
      <c r="J341" s="175" t="s">
        <v>3190</v>
      </c>
    </row>
    <row r="342" spans="1:10" x14ac:dyDescent="0.2">
      <c r="A342" s="136"/>
      <c r="B342" s="137"/>
      <c r="C342" s="138"/>
      <c r="D342" s="139"/>
      <c r="E342" s="139" t="s">
        <v>3254</v>
      </c>
      <c r="F342" s="140" t="s">
        <v>547</v>
      </c>
      <c r="G342" s="137"/>
      <c r="H342" s="137"/>
      <c r="I342" s="136"/>
      <c r="J342" s="175"/>
    </row>
    <row r="343" spans="1:10" x14ac:dyDescent="0.2">
      <c r="A343" s="136"/>
      <c r="B343" s="137"/>
      <c r="C343" s="138"/>
      <c r="D343" s="139"/>
      <c r="E343" s="139" t="s">
        <v>1270</v>
      </c>
      <c r="F343" s="140" t="s">
        <v>416</v>
      </c>
      <c r="G343" s="137"/>
      <c r="H343" s="137"/>
      <c r="I343" s="136"/>
      <c r="J343" s="175"/>
    </row>
    <row r="344" spans="1:10" x14ac:dyDescent="0.2">
      <c r="A344" s="136"/>
      <c r="B344" s="137"/>
      <c r="C344" s="138"/>
      <c r="D344" s="139"/>
      <c r="E344" s="139" t="s">
        <v>1271</v>
      </c>
      <c r="F344" s="140" t="s">
        <v>417</v>
      </c>
      <c r="G344" s="137"/>
      <c r="H344" s="137"/>
      <c r="I344" s="136"/>
      <c r="J344" s="175"/>
    </row>
    <row r="345" spans="1:10" x14ac:dyDescent="0.2">
      <c r="A345" s="136"/>
      <c r="B345" s="137"/>
      <c r="C345" s="138"/>
      <c r="D345" s="139"/>
      <c r="E345" s="139" t="s">
        <v>1272</v>
      </c>
      <c r="F345" s="140" t="s">
        <v>418</v>
      </c>
      <c r="G345" s="137"/>
      <c r="H345" s="137"/>
      <c r="I345" s="136"/>
      <c r="J345" s="175"/>
    </row>
    <row r="346" spans="1:10" x14ac:dyDescent="0.2">
      <c r="A346" s="136" t="s">
        <v>1091</v>
      </c>
      <c r="B346" s="137">
        <v>156</v>
      </c>
      <c r="C346" s="138" t="s">
        <v>1269</v>
      </c>
      <c r="D346" s="139" t="s">
        <v>1284</v>
      </c>
      <c r="E346" s="139" t="s">
        <v>583</v>
      </c>
      <c r="F346" s="140"/>
      <c r="G346" s="137" t="s">
        <v>449</v>
      </c>
      <c r="H346" s="137">
        <v>0</v>
      </c>
      <c r="I346" s="136"/>
      <c r="J346" s="175" t="s">
        <v>3191</v>
      </c>
    </row>
    <row r="347" spans="1:10" x14ac:dyDescent="0.2">
      <c r="A347" s="136"/>
      <c r="B347" s="137"/>
      <c r="C347" s="138"/>
      <c r="D347" s="139"/>
      <c r="E347" s="139" t="s">
        <v>3254</v>
      </c>
      <c r="F347" s="140" t="s">
        <v>547</v>
      </c>
      <c r="G347" s="137"/>
      <c r="H347" s="137"/>
      <c r="I347" s="136"/>
      <c r="J347" s="175"/>
    </row>
    <row r="348" spans="1:10" x14ac:dyDescent="0.2">
      <c r="A348" s="136"/>
      <c r="B348" s="137"/>
      <c r="C348" s="138"/>
      <c r="D348" s="139"/>
      <c r="E348" s="139" t="s">
        <v>1270</v>
      </c>
      <c r="F348" s="140" t="s">
        <v>416</v>
      </c>
      <c r="G348" s="137"/>
      <c r="H348" s="137"/>
      <c r="I348" s="136"/>
      <c r="J348" s="175"/>
    </row>
    <row r="349" spans="1:10" x14ac:dyDescent="0.2">
      <c r="A349" s="136"/>
      <c r="B349" s="137"/>
      <c r="C349" s="138"/>
      <c r="D349" s="139"/>
      <c r="E349" s="139" t="s">
        <v>1271</v>
      </c>
      <c r="F349" s="140" t="s">
        <v>417</v>
      </c>
      <c r="G349" s="137"/>
      <c r="H349" s="137"/>
      <c r="I349" s="136"/>
      <c r="J349" s="175"/>
    </row>
    <row r="350" spans="1:10" x14ac:dyDescent="0.2">
      <c r="A350" s="136"/>
      <c r="B350" s="137"/>
      <c r="C350" s="138"/>
      <c r="D350" s="139"/>
      <c r="E350" s="139" t="s">
        <v>1272</v>
      </c>
      <c r="F350" s="140" t="s">
        <v>418</v>
      </c>
      <c r="G350" s="137"/>
      <c r="H350" s="137"/>
      <c r="I350" s="136"/>
      <c r="J350" s="175"/>
    </row>
    <row r="351" spans="1:10" x14ac:dyDescent="0.2">
      <c r="A351" s="141" t="s">
        <v>1092</v>
      </c>
      <c r="B351" s="142">
        <v>157</v>
      </c>
      <c r="C351" s="143" t="s">
        <v>1093</v>
      </c>
      <c r="D351" s="144"/>
      <c r="E351" s="144" t="s">
        <v>583</v>
      </c>
      <c r="F351" s="145">
        <v>0</v>
      </c>
      <c r="G351" s="142" t="s">
        <v>449</v>
      </c>
      <c r="H351" s="142">
        <v>0</v>
      </c>
      <c r="I351" s="141" t="s">
        <v>1094</v>
      </c>
      <c r="J351" s="175"/>
    </row>
    <row r="352" spans="1:10" x14ac:dyDescent="0.2">
      <c r="A352" s="141"/>
      <c r="B352" s="142"/>
      <c r="C352" s="143"/>
      <c r="D352" s="144"/>
      <c r="E352" s="144" t="s">
        <v>1095</v>
      </c>
      <c r="F352" s="145">
        <v>1</v>
      </c>
      <c r="G352" s="142"/>
      <c r="H352" s="142"/>
      <c r="I352" s="141"/>
      <c r="J352" s="175"/>
    </row>
    <row r="353" spans="1:10" x14ac:dyDescent="0.2">
      <c r="A353" s="141"/>
      <c r="B353" s="142"/>
      <c r="C353" s="143"/>
      <c r="D353" s="144"/>
      <c r="E353" s="144" t="s">
        <v>1096</v>
      </c>
      <c r="F353" s="145">
        <v>2</v>
      </c>
      <c r="G353" s="142"/>
      <c r="H353" s="142"/>
      <c r="I353" s="141"/>
      <c r="J353" s="175"/>
    </row>
    <row r="354" spans="1:10" x14ac:dyDescent="0.2">
      <c r="A354" s="141"/>
      <c r="B354" s="142"/>
      <c r="C354" s="143"/>
      <c r="D354" s="144"/>
      <c r="E354" s="144" t="s">
        <v>1097</v>
      </c>
      <c r="F354" s="145">
        <v>3</v>
      </c>
      <c r="G354" s="142"/>
      <c r="H354" s="142"/>
      <c r="I354" s="141"/>
      <c r="J354" s="175"/>
    </row>
    <row r="355" spans="1:10" x14ac:dyDescent="0.2">
      <c r="A355" s="141"/>
      <c r="B355" s="142"/>
      <c r="C355" s="143"/>
      <c r="D355" s="144"/>
      <c r="E355" s="144" t="s">
        <v>1098</v>
      </c>
      <c r="F355" s="145">
        <v>4</v>
      </c>
      <c r="G355" s="142"/>
      <c r="H355" s="142"/>
      <c r="I355" s="141"/>
      <c r="J355" s="175"/>
    </row>
    <row r="356" spans="1:10" x14ac:dyDescent="0.2">
      <c r="A356" s="141"/>
      <c r="B356" s="142"/>
      <c r="C356" s="143"/>
      <c r="D356" s="144"/>
      <c r="E356" s="144" t="s">
        <v>1099</v>
      </c>
      <c r="F356" s="145">
        <v>5</v>
      </c>
      <c r="G356" s="142"/>
      <c r="H356" s="142"/>
      <c r="I356" s="141"/>
      <c r="J356" s="175"/>
    </row>
    <row r="357" spans="1:10" x14ac:dyDescent="0.2">
      <c r="A357" s="141"/>
      <c r="B357" s="142"/>
      <c r="C357" s="143"/>
      <c r="D357" s="144"/>
      <c r="E357" s="144" t="s">
        <v>1100</v>
      </c>
      <c r="F357" s="145">
        <v>6</v>
      </c>
      <c r="G357" s="142"/>
      <c r="H357" s="142"/>
      <c r="I357" s="141"/>
      <c r="J357" s="175"/>
    </row>
    <row r="358" spans="1:10" s="1" customFormat="1" ht="12.75" x14ac:dyDescent="0.2">
      <c r="A358" s="322" t="s">
        <v>3205</v>
      </c>
      <c r="B358" s="323"/>
      <c r="C358" s="323"/>
      <c r="D358" s="323"/>
      <c r="E358" s="323"/>
      <c r="F358" s="323"/>
      <c r="G358" s="323"/>
      <c r="H358" s="323"/>
      <c r="I358" s="323"/>
    </row>
    <row r="359" spans="1:10" s="185" customFormat="1" ht="12" x14ac:dyDescent="0.2">
      <c r="A359" s="92" t="s">
        <v>3206</v>
      </c>
      <c r="B359" s="92">
        <v>158</v>
      </c>
      <c r="C359" s="92" t="s">
        <v>3226</v>
      </c>
      <c r="D359" s="92" t="s">
        <v>3216</v>
      </c>
      <c r="E359" s="92"/>
      <c r="F359" s="92" t="s">
        <v>3228</v>
      </c>
      <c r="G359" s="92" t="s">
        <v>3227</v>
      </c>
      <c r="H359" s="92">
        <v>0</v>
      </c>
      <c r="I359" s="92"/>
      <c r="J359" s="184"/>
    </row>
    <row r="360" spans="1:10" s="185" customFormat="1" ht="12" x14ac:dyDescent="0.2">
      <c r="A360" s="92" t="s">
        <v>3207</v>
      </c>
      <c r="B360" s="92">
        <v>159</v>
      </c>
      <c r="C360" s="92" t="s">
        <v>3226</v>
      </c>
      <c r="D360" s="92" t="s">
        <v>3217</v>
      </c>
      <c r="E360" s="92"/>
      <c r="F360" s="92" t="s">
        <v>3228</v>
      </c>
      <c r="G360" s="92" t="s">
        <v>3227</v>
      </c>
      <c r="H360" s="92">
        <v>0</v>
      </c>
      <c r="I360" s="92"/>
      <c r="J360" s="184"/>
    </row>
    <row r="361" spans="1:10" s="185" customFormat="1" ht="12" x14ac:dyDescent="0.2">
      <c r="A361" s="92" t="s">
        <v>3208</v>
      </c>
      <c r="B361" s="92">
        <v>160</v>
      </c>
      <c r="C361" s="92" t="s">
        <v>3226</v>
      </c>
      <c r="D361" s="92" t="s">
        <v>3219</v>
      </c>
      <c r="E361" s="92"/>
      <c r="F361" s="92" t="s">
        <v>3228</v>
      </c>
      <c r="G361" s="92" t="s">
        <v>3227</v>
      </c>
      <c r="H361" s="92">
        <v>0</v>
      </c>
      <c r="I361" s="92"/>
      <c r="J361" s="184"/>
    </row>
    <row r="362" spans="1:10" s="185" customFormat="1" ht="12" x14ac:dyDescent="0.2">
      <c r="A362" s="92" t="s">
        <v>3209</v>
      </c>
      <c r="B362" s="92">
        <v>161</v>
      </c>
      <c r="C362" s="92" t="s">
        <v>3226</v>
      </c>
      <c r="D362" s="92" t="s">
        <v>3220</v>
      </c>
      <c r="E362" s="92"/>
      <c r="F362" s="92" t="s">
        <v>3228</v>
      </c>
      <c r="G362" s="92" t="s">
        <v>3227</v>
      </c>
      <c r="H362" s="92">
        <v>0</v>
      </c>
      <c r="I362" s="92"/>
      <c r="J362" s="184"/>
    </row>
    <row r="363" spans="1:10" s="185" customFormat="1" ht="12" x14ac:dyDescent="0.2">
      <c r="A363" s="92" t="s">
        <v>3210</v>
      </c>
      <c r="B363" s="92">
        <v>162</v>
      </c>
      <c r="C363" s="92" t="s">
        <v>3226</v>
      </c>
      <c r="D363" s="92" t="s">
        <v>3221</v>
      </c>
      <c r="E363" s="92"/>
      <c r="F363" s="92" t="s">
        <v>3228</v>
      </c>
      <c r="G363" s="92" t="s">
        <v>3227</v>
      </c>
      <c r="H363" s="92">
        <v>0</v>
      </c>
      <c r="I363" s="92"/>
      <c r="J363" s="184"/>
    </row>
    <row r="364" spans="1:10" s="185" customFormat="1" ht="12" x14ac:dyDescent="0.2">
      <c r="A364" s="92" t="s">
        <v>3211</v>
      </c>
      <c r="B364" s="92">
        <v>163</v>
      </c>
      <c r="C364" s="92" t="s">
        <v>3226</v>
      </c>
      <c r="D364" s="92" t="s">
        <v>3222</v>
      </c>
      <c r="E364" s="92"/>
      <c r="F364" s="92" t="s">
        <v>3228</v>
      </c>
      <c r="G364" s="92" t="s">
        <v>3227</v>
      </c>
      <c r="H364" s="92">
        <v>0</v>
      </c>
      <c r="I364" s="92"/>
      <c r="J364" s="184"/>
    </row>
    <row r="365" spans="1:10" s="185" customFormat="1" ht="12" x14ac:dyDescent="0.2">
      <c r="A365" s="92" t="s">
        <v>3212</v>
      </c>
      <c r="B365" s="92">
        <v>164</v>
      </c>
      <c r="C365" s="92" t="s">
        <v>3226</v>
      </c>
      <c r="D365" s="92" t="s">
        <v>3223</v>
      </c>
      <c r="E365" s="92"/>
      <c r="F365" s="92" t="s">
        <v>3228</v>
      </c>
      <c r="G365" s="92" t="s">
        <v>3227</v>
      </c>
      <c r="H365" s="92">
        <v>0</v>
      </c>
      <c r="I365" s="92"/>
      <c r="J365" s="184"/>
    </row>
    <row r="366" spans="1:10" s="185" customFormat="1" ht="12" x14ac:dyDescent="0.2">
      <c r="A366" s="92" t="s">
        <v>3213</v>
      </c>
      <c r="B366" s="92">
        <v>165</v>
      </c>
      <c r="C366" s="92" t="s">
        <v>3226</v>
      </c>
      <c r="D366" s="92" t="s">
        <v>3224</v>
      </c>
      <c r="E366" s="92"/>
      <c r="F366" s="92" t="s">
        <v>3228</v>
      </c>
      <c r="G366" s="92" t="s">
        <v>3227</v>
      </c>
      <c r="H366" s="92">
        <v>0</v>
      </c>
      <c r="I366" s="92"/>
      <c r="J366" s="184"/>
    </row>
    <row r="367" spans="1:10" s="185" customFormat="1" ht="12" x14ac:dyDescent="0.2">
      <c r="A367" s="92" t="s">
        <v>3214</v>
      </c>
      <c r="B367" s="92">
        <v>166</v>
      </c>
      <c r="C367" s="92" t="s">
        <v>3226</v>
      </c>
      <c r="D367" s="92" t="s">
        <v>3225</v>
      </c>
      <c r="E367" s="92"/>
      <c r="F367" s="92" t="s">
        <v>3228</v>
      </c>
      <c r="G367" s="92" t="s">
        <v>3227</v>
      </c>
      <c r="H367" s="92">
        <v>0</v>
      </c>
      <c r="I367" s="92"/>
      <c r="J367" s="184"/>
    </row>
    <row r="368" spans="1:10" s="185" customFormat="1" ht="12" x14ac:dyDescent="0.2">
      <c r="A368" s="92" t="s">
        <v>3215</v>
      </c>
      <c r="B368" s="92">
        <v>167</v>
      </c>
      <c r="C368" s="92" t="s">
        <v>3226</v>
      </c>
      <c r="D368" s="92" t="s">
        <v>3218</v>
      </c>
      <c r="E368" s="92"/>
      <c r="F368" s="92" t="s">
        <v>3228</v>
      </c>
      <c r="G368" s="92" t="s">
        <v>3227</v>
      </c>
      <c r="H368" s="92">
        <v>0</v>
      </c>
      <c r="I368" s="92"/>
      <c r="J368" s="184"/>
    </row>
    <row r="369" spans="1:9" s="1" customFormat="1" ht="12.75" x14ac:dyDescent="0.2">
      <c r="A369" s="320" t="s">
        <v>2504</v>
      </c>
      <c r="B369" s="321"/>
      <c r="C369" s="321"/>
      <c r="D369" s="321"/>
      <c r="E369" s="321"/>
      <c r="F369" s="321"/>
      <c r="G369" s="321"/>
      <c r="H369" s="321"/>
      <c r="I369" s="321"/>
    </row>
    <row r="370" spans="1:9" ht="12" x14ac:dyDescent="0.2">
      <c r="A370" s="92" t="s">
        <v>2283</v>
      </c>
      <c r="B370" s="92">
        <v>168</v>
      </c>
      <c r="C370" s="92" t="s">
        <v>2280</v>
      </c>
      <c r="D370" s="92" t="s">
        <v>3199</v>
      </c>
      <c r="E370" s="92"/>
      <c r="F370" s="92" t="s">
        <v>2407</v>
      </c>
      <c r="G370" s="92" t="s">
        <v>357</v>
      </c>
      <c r="H370" s="92">
        <v>0</v>
      </c>
      <c r="I370" s="92"/>
    </row>
    <row r="371" spans="1:9" ht="12" x14ac:dyDescent="0.2">
      <c r="A371" s="92" t="s">
        <v>2284</v>
      </c>
      <c r="B371" s="92">
        <v>169</v>
      </c>
      <c r="C371" s="92" t="s">
        <v>2280</v>
      </c>
      <c r="D371" s="92" t="s">
        <v>3200</v>
      </c>
      <c r="E371" s="92"/>
      <c r="F371" s="92" t="s">
        <v>2407</v>
      </c>
      <c r="G371" s="92" t="s">
        <v>357</v>
      </c>
      <c r="H371" s="92">
        <v>0</v>
      </c>
      <c r="I371" s="92"/>
    </row>
    <row r="372" spans="1:9" ht="12" x14ac:dyDescent="0.2">
      <c r="A372" s="92" t="s">
        <v>2285</v>
      </c>
      <c r="B372" s="92">
        <v>170</v>
      </c>
      <c r="C372" s="92" t="s">
        <v>2280</v>
      </c>
      <c r="D372" s="92" t="s">
        <v>3201</v>
      </c>
      <c r="E372" s="92"/>
      <c r="F372" s="92" t="s">
        <v>2407</v>
      </c>
      <c r="G372" s="92" t="s">
        <v>357</v>
      </c>
      <c r="H372" s="92">
        <v>0</v>
      </c>
      <c r="I372" s="92"/>
    </row>
    <row r="373" spans="1:9" ht="12" x14ac:dyDescent="0.2">
      <c r="A373" s="92" t="s">
        <v>2287</v>
      </c>
      <c r="B373" s="92">
        <v>171</v>
      </c>
      <c r="C373" s="92" t="s">
        <v>2280</v>
      </c>
      <c r="D373" s="92" t="s">
        <v>3202</v>
      </c>
      <c r="E373" s="92"/>
      <c r="F373" s="92" t="s">
        <v>2407</v>
      </c>
      <c r="G373" s="92" t="s">
        <v>357</v>
      </c>
      <c r="H373" s="92">
        <v>0</v>
      </c>
      <c r="I373" s="92"/>
    </row>
    <row r="374" spans="1:9" ht="12" x14ac:dyDescent="0.2">
      <c r="A374" s="92" t="s">
        <v>2289</v>
      </c>
      <c r="B374" s="92">
        <v>172</v>
      </c>
      <c r="C374" s="92" t="s">
        <v>2280</v>
      </c>
      <c r="D374" s="92" t="s">
        <v>3203</v>
      </c>
      <c r="E374" s="92"/>
      <c r="F374" s="92" t="s">
        <v>2407</v>
      </c>
      <c r="G374" s="92" t="s">
        <v>357</v>
      </c>
      <c r="H374" s="92">
        <v>0</v>
      </c>
      <c r="I374" s="92"/>
    </row>
    <row r="375" spans="1:9" ht="12" x14ac:dyDescent="0.2">
      <c r="A375" s="92" t="s">
        <v>2291</v>
      </c>
      <c r="B375" s="92">
        <v>173</v>
      </c>
      <c r="C375" s="92" t="s">
        <v>2280</v>
      </c>
      <c r="D375" s="92" t="s">
        <v>3204</v>
      </c>
      <c r="E375" s="92"/>
      <c r="F375" s="92" t="s">
        <v>2407</v>
      </c>
      <c r="G375" s="92" t="s">
        <v>357</v>
      </c>
      <c r="H375" s="92">
        <v>0</v>
      </c>
      <c r="I375" s="92"/>
    </row>
  </sheetData>
  <mergeCells count="2">
    <mergeCell ref="A369:I369"/>
    <mergeCell ref="A358:I358"/>
  </mergeCells>
  <pageMargins left="0.59055118110236227" right="0.78740157480314965" top="0.59055118110236227" bottom="0.39370078740157483" header="0.39370078740157483" footer="0.19685039370078741"/>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701"/>
  <sheetViews>
    <sheetView zoomScaleNormal="100" zoomScaleSheetLayoutView="100" workbookViewId="0">
      <pane xSplit="3" ySplit="1" topLeftCell="E2" activePane="bottomRight" state="frozen"/>
      <selection pane="topRight" activeCell="C1" sqref="C1"/>
      <selection pane="bottomLeft" activeCell="A2" sqref="A2"/>
      <selection pane="bottomRight"/>
    </sheetView>
  </sheetViews>
  <sheetFormatPr baseColWidth="10" defaultColWidth="11.42578125" defaultRowHeight="11.25" x14ac:dyDescent="0.2"/>
  <cols>
    <col min="1" max="1" width="9" style="1" bestFit="1" customWidth="1"/>
    <col min="2" max="2" width="7.42578125" style="2" bestFit="1" customWidth="1"/>
    <col min="3" max="3" width="40.7109375" style="51" bestFit="1" customWidth="1"/>
    <col min="4" max="4" width="40.85546875" style="51" customWidth="1"/>
    <col min="5" max="5" width="31.7109375" style="51" customWidth="1"/>
    <col min="6" max="6" width="7.5703125" style="1" bestFit="1" customWidth="1"/>
    <col min="7" max="7" width="6.42578125" style="1" bestFit="1" customWidth="1"/>
    <col min="8" max="8" width="7.85546875" style="1" bestFit="1" customWidth="1"/>
    <col min="9" max="9" width="8" style="2" customWidth="1"/>
    <col min="10" max="10" width="43.5703125" style="1" customWidth="1"/>
    <col min="11" max="11" width="9.5703125" style="2" customWidth="1"/>
    <col min="12" max="16384" width="11.42578125" style="1"/>
  </cols>
  <sheetData>
    <row r="1" spans="1:11" s="34" customFormat="1" ht="56.25" x14ac:dyDescent="0.2">
      <c r="A1" s="121" t="s">
        <v>1902</v>
      </c>
      <c r="B1" s="110" t="s">
        <v>2013</v>
      </c>
      <c r="C1" s="110" t="s">
        <v>552</v>
      </c>
      <c r="D1" s="110" t="s">
        <v>587</v>
      </c>
      <c r="E1" s="110" t="s">
        <v>300</v>
      </c>
      <c r="F1" s="110" t="s">
        <v>1765</v>
      </c>
      <c r="G1" s="121" t="s">
        <v>578</v>
      </c>
      <c r="H1" s="110" t="s">
        <v>1766</v>
      </c>
      <c r="I1" s="110" t="s">
        <v>3194</v>
      </c>
      <c r="J1" s="110" t="s">
        <v>934</v>
      </c>
      <c r="K1" s="174" t="s">
        <v>2536</v>
      </c>
    </row>
    <row r="2" spans="1:11" s="34" customFormat="1" x14ac:dyDescent="0.2">
      <c r="A2" s="123" t="s">
        <v>370</v>
      </c>
      <c r="B2" s="126">
        <v>1</v>
      </c>
      <c r="C2" s="130" t="s">
        <v>341</v>
      </c>
      <c r="D2" s="130"/>
      <c r="E2" s="130"/>
      <c r="F2" s="81" t="s">
        <v>597</v>
      </c>
      <c r="G2" s="82" t="s">
        <v>444</v>
      </c>
      <c r="H2" s="82">
        <v>0</v>
      </c>
      <c r="I2" s="83"/>
      <c r="J2" s="83" t="s">
        <v>938</v>
      </c>
      <c r="K2" s="176"/>
    </row>
    <row r="3" spans="1:11" s="33" customFormat="1" x14ac:dyDescent="0.2">
      <c r="A3" s="123" t="s">
        <v>333</v>
      </c>
      <c r="B3" s="126">
        <v>2</v>
      </c>
      <c r="C3" s="130" t="s">
        <v>335</v>
      </c>
      <c r="D3" s="130"/>
      <c r="E3" s="130"/>
      <c r="F3" s="81" t="s">
        <v>338</v>
      </c>
      <c r="G3" s="82" t="s">
        <v>445</v>
      </c>
      <c r="H3" s="82">
        <v>0</v>
      </c>
      <c r="I3" s="83"/>
      <c r="J3" s="83"/>
      <c r="K3" s="176"/>
    </row>
    <row r="4" spans="1:11" s="33" customFormat="1" x14ac:dyDescent="0.2">
      <c r="A4" s="123" t="s">
        <v>334</v>
      </c>
      <c r="B4" s="126">
        <v>3</v>
      </c>
      <c r="C4" s="130" t="s">
        <v>933</v>
      </c>
      <c r="D4" s="130"/>
      <c r="E4" s="130"/>
      <c r="F4" s="81" t="s">
        <v>337</v>
      </c>
      <c r="G4" s="82" t="s">
        <v>446</v>
      </c>
      <c r="H4" s="82">
        <v>0</v>
      </c>
      <c r="I4" s="83"/>
      <c r="J4" s="83"/>
      <c r="K4" s="176"/>
    </row>
    <row r="5" spans="1:11" s="33" customFormat="1" x14ac:dyDescent="0.2">
      <c r="A5" s="123" t="s">
        <v>581</v>
      </c>
      <c r="B5" s="126">
        <v>4</v>
      </c>
      <c r="C5" s="130" t="s">
        <v>342</v>
      </c>
      <c r="D5" s="130"/>
      <c r="E5" s="130"/>
      <c r="F5" s="82" t="s">
        <v>447</v>
      </c>
      <c r="G5" s="82" t="s">
        <v>448</v>
      </c>
      <c r="H5" s="82" t="s">
        <v>954</v>
      </c>
      <c r="I5" s="83"/>
      <c r="J5" s="83"/>
      <c r="K5" s="176" t="s">
        <v>2542</v>
      </c>
    </row>
    <row r="6" spans="1:11" s="33" customFormat="1" x14ac:dyDescent="0.2">
      <c r="A6" s="123" t="s">
        <v>538</v>
      </c>
      <c r="B6" s="126">
        <v>5</v>
      </c>
      <c r="C6" s="130" t="s">
        <v>649</v>
      </c>
      <c r="D6" s="130"/>
      <c r="E6" s="130"/>
      <c r="F6" s="82" t="s">
        <v>447</v>
      </c>
      <c r="G6" s="82" t="s">
        <v>448</v>
      </c>
      <c r="H6" s="82" t="s">
        <v>954</v>
      </c>
      <c r="I6" s="83"/>
      <c r="J6" s="83" t="s">
        <v>935</v>
      </c>
      <c r="K6" s="176" t="s">
        <v>2768</v>
      </c>
    </row>
    <row r="7" spans="1:11" s="33" customFormat="1" x14ac:dyDescent="0.2">
      <c r="A7" s="123" t="s">
        <v>354</v>
      </c>
      <c r="B7" s="126">
        <v>6</v>
      </c>
      <c r="C7" s="130" t="s">
        <v>355</v>
      </c>
      <c r="D7" s="130" t="s">
        <v>356</v>
      </c>
      <c r="E7" s="130"/>
      <c r="F7" s="217" t="s">
        <v>2407</v>
      </c>
      <c r="G7" s="82" t="s">
        <v>357</v>
      </c>
      <c r="H7" s="82">
        <v>0</v>
      </c>
      <c r="I7" s="83"/>
      <c r="J7" s="83" t="s">
        <v>935</v>
      </c>
      <c r="K7" s="176" t="s">
        <v>2769</v>
      </c>
    </row>
    <row r="8" spans="1:11" s="33" customFormat="1" x14ac:dyDescent="0.2">
      <c r="A8" s="123" t="s">
        <v>544</v>
      </c>
      <c r="B8" s="126">
        <v>7</v>
      </c>
      <c r="C8" s="130" t="s">
        <v>351</v>
      </c>
      <c r="D8" s="130"/>
      <c r="E8" s="130"/>
      <c r="F8" s="81" t="s">
        <v>337</v>
      </c>
      <c r="G8" s="84" t="s">
        <v>446</v>
      </c>
      <c r="H8" s="82">
        <v>0</v>
      </c>
      <c r="I8" s="83"/>
      <c r="J8" s="83"/>
      <c r="K8" s="176" t="s">
        <v>2541</v>
      </c>
    </row>
    <row r="9" spans="1:11" s="33" customFormat="1" x14ac:dyDescent="0.2">
      <c r="A9" s="123" t="s">
        <v>582</v>
      </c>
      <c r="B9" s="126">
        <v>8</v>
      </c>
      <c r="C9" s="130" t="s">
        <v>553</v>
      </c>
      <c r="D9" s="130"/>
      <c r="E9" s="130"/>
      <c r="F9" s="82"/>
      <c r="G9" s="82" t="s">
        <v>449</v>
      </c>
      <c r="H9" s="82">
        <v>0</v>
      </c>
      <c r="I9" s="83"/>
      <c r="J9" s="83"/>
      <c r="K9" s="176" t="s">
        <v>2543</v>
      </c>
    </row>
    <row r="10" spans="1:11" s="33" customFormat="1" x14ac:dyDescent="0.2">
      <c r="A10" s="123"/>
      <c r="B10" s="126"/>
      <c r="C10" s="130"/>
      <c r="D10" s="130"/>
      <c r="E10" s="130" t="s">
        <v>579</v>
      </c>
      <c r="F10" s="82">
        <v>1</v>
      </c>
      <c r="G10" s="82"/>
      <c r="H10" s="82"/>
      <c r="I10" s="83"/>
      <c r="J10" s="83"/>
      <c r="K10" s="176"/>
    </row>
    <row r="11" spans="1:11" s="33" customFormat="1" x14ac:dyDescent="0.2">
      <c r="A11" s="123"/>
      <c r="B11" s="126"/>
      <c r="C11" s="130"/>
      <c r="D11" s="130"/>
      <c r="E11" s="130" t="s">
        <v>580</v>
      </c>
      <c r="F11" s="82">
        <v>2</v>
      </c>
      <c r="G11" s="82"/>
      <c r="H11" s="82"/>
      <c r="I11" s="83"/>
      <c r="J11" s="83"/>
      <c r="K11" s="176"/>
    </row>
    <row r="12" spans="1:11" s="33" customFormat="1" x14ac:dyDescent="0.2">
      <c r="A12" s="123"/>
      <c r="B12" s="126"/>
      <c r="C12" s="130"/>
      <c r="D12" s="130"/>
      <c r="E12" s="187" t="s">
        <v>3196</v>
      </c>
      <c r="F12" s="82">
        <v>3</v>
      </c>
      <c r="G12" s="82"/>
      <c r="H12" s="82"/>
      <c r="I12" s="83"/>
      <c r="J12" s="83"/>
      <c r="K12" s="176"/>
    </row>
    <row r="13" spans="1:11" s="33" customFormat="1" x14ac:dyDescent="0.2">
      <c r="A13" s="123" t="s">
        <v>584</v>
      </c>
      <c r="B13" s="126">
        <v>9</v>
      </c>
      <c r="C13" s="130" t="s">
        <v>801</v>
      </c>
      <c r="D13" s="130"/>
      <c r="E13" s="130"/>
      <c r="F13" s="82"/>
      <c r="G13" s="82" t="s">
        <v>449</v>
      </c>
      <c r="H13" s="82">
        <v>0</v>
      </c>
      <c r="I13" s="83"/>
      <c r="J13" s="83"/>
      <c r="K13" s="176" t="s">
        <v>2544</v>
      </c>
    </row>
    <row r="14" spans="1:11" s="33" customFormat="1" x14ac:dyDescent="0.2">
      <c r="A14" s="123"/>
      <c r="B14" s="126"/>
      <c r="C14" s="130"/>
      <c r="D14" s="130"/>
      <c r="E14" s="130" t="s">
        <v>343</v>
      </c>
      <c r="F14" s="82">
        <v>1</v>
      </c>
      <c r="G14" s="82"/>
      <c r="H14" s="82"/>
      <c r="I14" s="83"/>
      <c r="J14" s="83"/>
      <c r="K14" s="176"/>
    </row>
    <row r="15" spans="1:11" s="33" customFormat="1" ht="22.5" x14ac:dyDescent="0.2">
      <c r="A15" s="123"/>
      <c r="B15" s="126"/>
      <c r="C15" s="130"/>
      <c r="D15" s="130"/>
      <c r="E15" s="130" t="s">
        <v>545</v>
      </c>
      <c r="F15" s="82">
        <v>2</v>
      </c>
      <c r="G15" s="82"/>
      <c r="H15" s="82"/>
      <c r="I15" s="83"/>
      <c r="J15" s="83"/>
      <c r="K15" s="176"/>
    </row>
    <row r="16" spans="1:11" s="33" customFormat="1" x14ac:dyDescent="0.2">
      <c r="A16" s="52" t="s">
        <v>1101</v>
      </c>
      <c r="B16" s="55">
        <v>10</v>
      </c>
      <c r="C16" s="52" t="s">
        <v>2014</v>
      </c>
      <c r="D16" s="52" t="s">
        <v>785</v>
      </c>
      <c r="E16" s="52" t="s">
        <v>583</v>
      </c>
      <c r="F16" s="55">
        <v>0</v>
      </c>
      <c r="G16" s="55" t="s">
        <v>449</v>
      </c>
      <c r="H16" s="55">
        <v>0</v>
      </c>
      <c r="I16" s="182" t="s">
        <v>3193</v>
      </c>
      <c r="J16" s="93" t="s">
        <v>1987</v>
      </c>
      <c r="K16" s="176" t="s">
        <v>2545</v>
      </c>
    </row>
    <row r="17" spans="1:11" s="33" customFormat="1" x14ac:dyDescent="0.2">
      <c r="A17" s="52"/>
      <c r="B17" s="55"/>
      <c r="C17" s="52"/>
      <c r="D17" s="52"/>
      <c r="E17" s="52" t="s">
        <v>577</v>
      </c>
      <c r="F17" s="55">
        <v>1</v>
      </c>
      <c r="G17" s="55"/>
      <c r="H17" s="55"/>
      <c r="I17" s="182"/>
      <c r="J17" s="203"/>
      <c r="K17" s="177"/>
    </row>
    <row r="18" spans="1:11" s="33" customFormat="1" x14ac:dyDescent="0.2">
      <c r="A18" s="52"/>
      <c r="B18" s="55"/>
      <c r="C18" s="52"/>
      <c r="D18" s="52"/>
      <c r="E18" s="52" t="s">
        <v>586</v>
      </c>
      <c r="F18" s="55">
        <v>2</v>
      </c>
      <c r="G18" s="55"/>
      <c r="H18" s="55"/>
      <c r="I18" s="182"/>
      <c r="J18" s="203"/>
      <c r="K18" s="177"/>
    </row>
    <row r="19" spans="1:11" s="33" customFormat="1" x14ac:dyDescent="0.2">
      <c r="A19" s="52" t="s">
        <v>1102</v>
      </c>
      <c r="B19" s="55">
        <v>11</v>
      </c>
      <c r="C19" s="52" t="s">
        <v>2014</v>
      </c>
      <c r="D19" s="52" t="s">
        <v>787</v>
      </c>
      <c r="E19" s="52" t="s">
        <v>583</v>
      </c>
      <c r="F19" s="55">
        <v>0</v>
      </c>
      <c r="G19" s="55" t="s">
        <v>449</v>
      </c>
      <c r="H19" s="55">
        <v>0</v>
      </c>
      <c r="I19" s="182" t="s">
        <v>3193</v>
      </c>
      <c r="J19" s="93" t="s">
        <v>1987</v>
      </c>
      <c r="K19" s="176" t="s">
        <v>2546</v>
      </c>
    </row>
    <row r="20" spans="1:11" s="33" customFormat="1" x14ac:dyDescent="0.2">
      <c r="A20" s="52"/>
      <c r="B20" s="55"/>
      <c r="C20" s="52"/>
      <c r="D20" s="52"/>
      <c r="E20" s="52" t="s">
        <v>577</v>
      </c>
      <c r="F20" s="55">
        <v>1</v>
      </c>
      <c r="G20" s="55"/>
      <c r="H20" s="55"/>
      <c r="I20" s="182"/>
      <c r="J20" s="203"/>
      <c r="K20" s="177"/>
    </row>
    <row r="21" spans="1:11" s="33" customFormat="1" x14ac:dyDescent="0.2">
      <c r="A21" s="52"/>
      <c r="B21" s="55"/>
      <c r="C21" s="52"/>
      <c r="D21" s="52"/>
      <c r="E21" s="52" t="s">
        <v>586</v>
      </c>
      <c r="F21" s="55">
        <v>2</v>
      </c>
      <c r="G21" s="55"/>
      <c r="H21" s="55"/>
      <c r="I21" s="182"/>
      <c r="J21" s="203"/>
      <c r="K21" s="177"/>
    </row>
    <row r="22" spans="1:11" s="33" customFormat="1" x14ac:dyDescent="0.2">
      <c r="A22" s="52" t="s">
        <v>1103</v>
      </c>
      <c r="B22" s="55">
        <v>12</v>
      </c>
      <c r="C22" s="52" t="s">
        <v>2014</v>
      </c>
      <c r="D22" s="52" t="s">
        <v>788</v>
      </c>
      <c r="E22" s="52" t="s">
        <v>583</v>
      </c>
      <c r="F22" s="55">
        <v>0</v>
      </c>
      <c r="G22" s="55" t="s">
        <v>449</v>
      </c>
      <c r="H22" s="55">
        <v>0</v>
      </c>
      <c r="I22" s="182" t="s">
        <v>3193</v>
      </c>
      <c r="J22" s="93" t="s">
        <v>1987</v>
      </c>
      <c r="K22" s="176" t="s">
        <v>2547</v>
      </c>
    </row>
    <row r="23" spans="1:11" s="33" customFormat="1" x14ac:dyDescent="0.2">
      <c r="A23" s="52"/>
      <c r="B23" s="55"/>
      <c r="C23" s="52"/>
      <c r="D23" s="52"/>
      <c r="E23" s="52" t="s">
        <v>577</v>
      </c>
      <c r="F23" s="55">
        <v>1</v>
      </c>
      <c r="G23" s="55"/>
      <c r="H23" s="55"/>
      <c r="I23" s="182"/>
      <c r="J23" s="203"/>
      <c r="K23" s="177"/>
    </row>
    <row r="24" spans="1:11" s="33" customFormat="1" x14ac:dyDescent="0.2">
      <c r="A24" s="52"/>
      <c r="B24" s="55"/>
      <c r="C24" s="52"/>
      <c r="D24" s="52"/>
      <c r="E24" s="52" t="s">
        <v>586</v>
      </c>
      <c r="F24" s="55">
        <v>2</v>
      </c>
      <c r="G24" s="55"/>
      <c r="H24" s="55"/>
      <c r="I24" s="182"/>
      <c r="J24" s="203"/>
      <c r="K24" s="177"/>
    </row>
    <row r="25" spans="1:11" s="33" customFormat="1" x14ac:dyDescent="0.2">
      <c r="A25" s="52" t="s">
        <v>1104</v>
      </c>
      <c r="B25" s="55">
        <v>13</v>
      </c>
      <c r="C25" s="52" t="s">
        <v>2014</v>
      </c>
      <c r="D25" s="52" t="s">
        <v>789</v>
      </c>
      <c r="E25" s="52" t="s">
        <v>583</v>
      </c>
      <c r="F25" s="55">
        <v>0</v>
      </c>
      <c r="G25" s="55" t="s">
        <v>449</v>
      </c>
      <c r="H25" s="55">
        <v>0</v>
      </c>
      <c r="I25" s="182" t="s">
        <v>3193</v>
      </c>
      <c r="J25" s="93" t="s">
        <v>1987</v>
      </c>
      <c r="K25" s="176" t="s">
        <v>2548</v>
      </c>
    </row>
    <row r="26" spans="1:11" s="33" customFormat="1" x14ac:dyDescent="0.2">
      <c r="A26" s="52"/>
      <c r="B26" s="55"/>
      <c r="C26" s="52"/>
      <c r="D26" s="52"/>
      <c r="E26" s="52" t="s">
        <v>577</v>
      </c>
      <c r="F26" s="55">
        <v>1</v>
      </c>
      <c r="G26" s="55"/>
      <c r="H26" s="55"/>
      <c r="I26" s="182"/>
      <c r="J26" s="203"/>
      <c r="K26" s="177"/>
    </row>
    <row r="27" spans="1:11" s="33" customFormat="1" x14ac:dyDescent="0.2">
      <c r="A27" s="52"/>
      <c r="B27" s="55"/>
      <c r="C27" s="52"/>
      <c r="D27" s="52"/>
      <c r="E27" s="52" t="s">
        <v>586</v>
      </c>
      <c r="F27" s="55">
        <v>2</v>
      </c>
      <c r="G27" s="55"/>
      <c r="H27" s="55"/>
      <c r="I27" s="182"/>
      <c r="J27" s="203"/>
      <c r="K27" s="177"/>
    </row>
    <row r="28" spans="1:11" s="33" customFormat="1" x14ac:dyDescent="0.2">
      <c r="A28" s="52" t="s">
        <v>1105</v>
      </c>
      <c r="B28" s="55">
        <v>14</v>
      </c>
      <c r="C28" s="52" t="s">
        <v>2014</v>
      </c>
      <c r="D28" s="52" t="s">
        <v>790</v>
      </c>
      <c r="E28" s="52" t="s">
        <v>583</v>
      </c>
      <c r="F28" s="55">
        <v>0</v>
      </c>
      <c r="G28" s="55" t="s">
        <v>449</v>
      </c>
      <c r="H28" s="55">
        <v>0</v>
      </c>
      <c r="I28" s="182" t="s">
        <v>3193</v>
      </c>
      <c r="J28" s="93" t="s">
        <v>1987</v>
      </c>
      <c r="K28" s="176" t="s">
        <v>2549</v>
      </c>
    </row>
    <row r="29" spans="1:11" s="33" customFormat="1" x14ac:dyDescent="0.2">
      <c r="A29" s="52"/>
      <c r="B29" s="55"/>
      <c r="C29" s="52"/>
      <c r="D29" s="52"/>
      <c r="E29" s="52" t="s">
        <v>577</v>
      </c>
      <c r="F29" s="55">
        <v>1</v>
      </c>
      <c r="G29" s="55"/>
      <c r="H29" s="55"/>
      <c r="I29" s="182"/>
      <c r="J29" s="203"/>
      <c r="K29" s="177"/>
    </row>
    <row r="30" spans="1:11" s="33" customFormat="1" x14ac:dyDescent="0.2">
      <c r="A30" s="52"/>
      <c r="B30" s="55"/>
      <c r="C30" s="52"/>
      <c r="D30" s="52"/>
      <c r="E30" s="52" t="s">
        <v>586</v>
      </c>
      <c r="F30" s="55">
        <v>2</v>
      </c>
      <c r="G30" s="55"/>
      <c r="H30" s="55"/>
      <c r="I30" s="182"/>
      <c r="J30" s="203"/>
      <c r="K30" s="177"/>
    </row>
    <row r="31" spans="1:11" s="33" customFormat="1" x14ac:dyDescent="0.2">
      <c r="A31" s="52" t="s">
        <v>1106</v>
      </c>
      <c r="B31" s="55">
        <v>15</v>
      </c>
      <c r="C31" s="52" t="s">
        <v>2014</v>
      </c>
      <c r="D31" s="52" t="s">
        <v>791</v>
      </c>
      <c r="E31" s="52" t="s">
        <v>583</v>
      </c>
      <c r="F31" s="55">
        <v>0</v>
      </c>
      <c r="G31" s="55" t="s">
        <v>449</v>
      </c>
      <c r="H31" s="55">
        <v>0</v>
      </c>
      <c r="I31" s="182" t="s">
        <v>3193</v>
      </c>
      <c r="J31" s="93" t="s">
        <v>1987</v>
      </c>
      <c r="K31" s="176" t="s">
        <v>2550</v>
      </c>
    </row>
    <row r="32" spans="1:11" s="33" customFormat="1" x14ac:dyDescent="0.2">
      <c r="A32" s="52"/>
      <c r="B32" s="55"/>
      <c r="C32" s="52"/>
      <c r="D32" s="52"/>
      <c r="E32" s="52" t="s">
        <v>577</v>
      </c>
      <c r="F32" s="55">
        <v>1</v>
      </c>
      <c r="G32" s="55"/>
      <c r="H32" s="55"/>
      <c r="I32" s="182"/>
      <c r="J32" s="203"/>
      <c r="K32" s="177"/>
    </row>
    <row r="33" spans="1:11" s="33" customFormat="1" x14ac:dyDescent="0.2">
      <c r="A33" s="52"/>
      <c r="B33" s="55"/>
      <c r="C33" s="52"/>
      <c r="D33" s="52"/>
      <c r="E33" s="52" t="s">
        <v>586</v>
      </c>
      <c r="F33" s="55">
        <v>2</v>
      </c>
      <c r="G33" s="55"/>
      <c r="H33" s="55"/>
      <c r="I33" s="182"/>
      <c r="J33" s="203"/>
      <c r="K33" s="177"/>
    </row>
    <row r="34" spans="1:11" s="33" customFormat="1" x14ac:dyDescent="0.2">
      <c r="A34" s="52" t="s">
        <v>1107</v>
      </c>
      <c r="B34" s="55">
        <v>16</v>
      </c>
      <c r="C34" s="52" t="s">
        <v>2014</v>
      </c>
      <c r="D34" s="52" t="s">
        <v>792</v>
      </c>
      <c r="E34" s="52" t="s">
        <v>583</v>
      </c>
      <c r="F34" s="55">
        <v>0</v>
      </c>
      <c r="G34" s="55" t="s">
        <v>449</v>
      </c>
      <c r="H34" s="55">
        <v>0</v>
      </c>
      <c r="I34" s="182" t="s">
        <v>3193</v>
      </c>
      <c r="J34" s="93" t="s">
        <v>1987</v>
      </c>
      <c r="K34" s="176" t="s">
        <v>2551</v>
      </c>
    </row>
    <row r="35" spans="1:11" s="33" customFormat="1" x14ac:dyDescent="0.2">
      <c r="A35" s="52"/>
      <c r="B35" s="55"/>
      <c r="C35" s="52"/>
      <c r="D35" s="52"/>
      <c r="E35" s="52" t="s">
        <v>577</v>
      </c>
      <c r="F35" s="55">
        <v>1</v>
      </c>
      <c r="G35" s="55"/>
      <c r="H35" s="55"/>
      <c r="I35" s="182"/>
      <c r="J35" s="203"/>
      <c r="K35" s="177"/>
    </row>
    <row r="36" spans="1:11" s="33" customFormat="1" x14ac:dyDescent="0.2">
      <c r="A36" s="52"/>
      <c r="B36" s="55"/>
      <c r="C36" s="52"/>
      <c r="D36" s="52"/>
      <c r="E36" s="52" t="s">
        <v>586</v>
      </c>
      <c r="F36" s="55">
        <v>2</v>
      </c>
      <c r="G36" s="55"/>
      <c r="H36" s="55"/>
      <c r="I36" s="182"/>
      <c r="J36" s="203"/>
      <c r="K36" s="177"/>
    </row>
    <row r="37" spans="1:11" s="33" customFormat="1" x14ac:dyDescent="0.2">
      <c r="A37" s="52" t="s">
        <v>1108</v>
      </c>
      <c r="B37" s="55">
        <v>17</v>
      </c>
      <c r="C37" s="52" t="s">
        <v>2014</v>
      </c>
      <c r="D37" s="52" t="s">
        <v>793</v>
      </c>
      <c r="E37" s="52" t="s">
        <v>583</v>
      </c>
      <c r="F37" s="55">
        <v>0</v>
      </c>
      <c r="G37" s="55" t="s">
        <v>449</v>
      </c>
      <c r="H37" s="55">
        <v>0</v>
      </c>
      <c r="I37" s="182" t="s">
        <v>3193</v>
      </c>
      <c r="J37" s="93" t="s">
        <v>1987</v>
      </c>
      <c r="K37" s="176" t="s">
        <v>2552</v>
      </c>
    </row>
    <row r="38" spans="1:11" s="33" customFormat="1" x14ac:dyDescent="0.2">
      <c r="A38" s="52"/>
      <c r="B38" s="55"/>
      <c r="C38" s="52"/>
      <c r="D38" s="52"/>
      <c r="E38" s="52" t="s">
        <v>577</v>
      </c>
      <c r="F38" s="55">
        <v>1</v>
      </c>
      <c r="G38" s="55"/>
      <c r="H38" s="55"/>
      <c r="I38" s="182"/>
      <c r="J38" s="203"/>
      <c r="K38" s="177"/>
    </row>
    <row r="39" spans="1:11" s="33" customFormat="1" x14ac:dyDescent="0.2">
      <c r="A39" s="52"/>
      <c r="B39" s="55"/>
      <c r="C39" s="52"/>
      <c r="D39" s="52"/>
      <c r="E39" s="52" t="s">
        <v>586</v>
      </c>
      <c r="F39" s="55">
        <v>2</v>
      </c>
      <c r="G39" s="55"/>
      <c r="H39" s="55"/>
      <c r="I39" s="182"/>
      <c r="J39" s="203"/>
      <c r="K39" s="177"/>
    </row>
    <row r="40" spans="1:11" s="33" customFormat="1" x14ac:dyDescent="0.2">
      <c r="A40" s="52" t="s">
        <v>1109</v>
      </c>
      <c r="B40" s="55">
        <v>18</v>
      </c>
      <c r="C40" s="52" t="s">
        <v>2014</v>
      </c>
      <c r="D40" s="52" t="s">
        <v>794</v>
      </c>
      <c r="E40" s="52" t="s">
        <v>583</v>
      </c>
      <c r="F40" s="55">
        <v>0</v>
      </c>
      <c r="G40" s="55" t="s">
        <v>449</v>
      </c>
      <c r="H40" s="55">
        <v>0</v>
      </c>
      <c r="I40" s="182" t="s">
        <v>3193</v>
      </c>
      <c r="J40" s="93" t="s">
        <v>1987</v>
      </c>
      <c r="K40" s="176" t="s">
        <v>2553</v>
      </c>
    </row>
    <row r="41" spans="1:11" s="33" customFormat="1" x14ac:dyDescent="0.2">
      <c r="A41" s="52"/>
      <c r="B41" s="55"/>
      <c r="C41" s="52"/>
      <c r="D41" s="52"/>
      <c r="E41" s="52" t="s">
        <v>577</v>
      </c>
      <c r="F41" s="55">
        <v>1</v>
      </c>
      <c r="G41" s="55"/>
      <c r="H41" s="55"/>
      <c r="I41" s="182"/>
      <c r="J41" s="203"/>
      <c r="K41" s="177"/>
    </row>
    <row r="42" spans="1:11" s="33" customFormat="1" x14ac:dyDescent="0.2">
      <c r="A42" s="52"/>
      <c r="B42" s="55"/>
      <c r="C42" s="52"/>
      <c r="D42" s="52"/>
      <c r="E42" s="52" t="s">
        <v>586</v>
      </c>
      <c r="F42" s="55">
        <v>2</v>
      </c>
      <c r="G42" s="55"/>
      <c r="H42" s="55"/>
      <c r="I42" s="182"/>
      <c r="J42" s="203"/>
      <c r="K42" s="177"/>
    </row>
    <row r="43" spans="1:11" s="33" customFormat="1" x14ac:dyDescent="0.2">
      <c r="A43" s="52" t="s">
        <v>1110</v>
      </c>
      <c r="B43" s="55">
        <v>19</v>
      </c>
      <c r="C43" s="52" t="s">
        <v>2014</v>
      </c>
      <c r="D43" s="52" t="s">
        <v>795</v>
      </c>
      <c r="E43" s="52" t="s">
        <v>583</v>
      </c>
      <c r="F43" s="55">
        <v>0</v>
      </c>
      <c r="G43" s="55" t="s">
        <v>449</v>
      </c>
      <c r="H43" s="55">
        <v>0</v>
      </c>
      <c r="I43" s="182" t="s">
        <v>3193</v>
      </c>
      <c r="J43" s="93" t="s">
        <v>1987</v>
      </c>
      <c r="K43" s="176" t="s">
        <v>2554</v>
      </c>
    </row>
    <row r="44" spans="1:11" s="33" customFormat="1" x14ac:dyDescent="0.2">
      <c r="A44" s="52"/>
      <c r="B44" s="55"/>
      <c r="C44" s="52"/>
      <c r="D44" s="52"/>
      <c r="E44" s="52" t="s">
        <v>577</v>
      </c>
      <c r="F44" s="55">
        <v>1</v>
      </c>
      <c r="G44" s="55"/>
      <c r="H44" s="55"/>
      <c r="I44" s="182"/>
      <c r="J44" s="203"/>
      <c r="K44" s="177"/>
    </row>
    <row r="45" spans="1:11" s="33" customFormat="1" x14ac:dyDescent="0.2">
      <c r="A45" s="52"/>
      <c r="B45" s="55"/>
      <c r="C45" s="52"/>
      <c r="D45" s="52"/>
      <c r="E45" s="52" t="s">
        <v>586</v>
      </c>
      <c r="F45" s="55">
        <v>2</v>
      </c>
      <c r="G45" s="55"/>
      <c r="H45" s="55"/>
      <c r="I45" s="182"/>
      <c r="J45" s="203"/>
      <c r="K45" s="177"/>
    </row>
    <row r="46" spans="1:11" s="33" customFormat="1" x14ac:dyDescent="0.2">
      <c r="A46" s="52" t="s">
        <v>1111</v>
      </c>
      <c r="B46" s="55">
        <v>20</v>
      </c>
      <c r="C46" s="52" t="s">
        <v>2014</v>
      </c>
      <c r="D46" s="52" t="s">
        <v>796</v>
      </c>
      <c r="E46" s="52" t="s">
        <v>583</v>
      </c>
      <c r="F46" s="55">
        <v>0</v>
      </c>
      <c r="G46" s="55" t="s">
        <v>449</v>
      </c>
      <c r="H46" s="55">
        <v>0</v>
      </c>
      <c r="I46" s="182" t="s">
        <v>3193</v>
      </c>
      <c r="J46" s="93" t="s">
        <v>1987</v>
      </c>
      <c r="K46" s="176" t="s">
        <v>2555</v>
      </c>
    </row>
    <row r="47" spans="1:11" s="33" customFormat="1" x14ac:dyDescent="0.2">
      <c r="A47" s="52"/>
      <c r="B47" s="55"/>
      <c r="C47" s="52"/>
      <c r="D47" s="52"/>
      <c r="E47" s="52" t="s">
        <v>577</v>
      </c>
      <c r="F47" s="55">
        <v>1</v>
      </c>
      <c r="G47" s="55"/>
      <c r="H47" s="55"/>
      <c r="I47" s="182"/>
      <c r="J47" s="203"/>
      <c r="K47" s="177"/>
    </row>
    <row r="48" spans="1:11" s="33" customFormat="1" x14ac:dyDescent="0.2">
      <c r="A48" s="52"/>
      <c r="B48" s="55"/>
      <c r="C48" s="52"/>
      <c r="D48" s="52"/>
      <c r="E48" s="52" t="s">
        <v>586</v>
      </c>
      <c r="F48" s="55">
        <v>2</v>
      </c>
      <c r="G48" s="55"/>
      <c r="H48" s="55"/>
      <c r="I48" s="182"/>
      <c r="J48" s="203"/>
      <c r="K48" s="177"/>
    </row>
    <row r="49" spans="1:11" s="33" customFormat="1" x14ac:dyDescent="0.2">
      <c r="A49" s="52" t="s">
        <v>1112</v>
      </c>
      <c r="B49" s="55">
        <v>21</v>
      </c>
      <c r="C49" s="52" t="s">
        <v>2014</v>
      </c>
      <c r="D49" s="52" t="s">
        <v>797</v>
      </c>
      <c r="E49" s="52" t="s">
        <v>583</v>
      </c>
      <c r="F49" s="55">
        <v>0</v>
      </c>
      <c r="G49" s="55" t="s">
        <v>449</v>
      </c>
      <c r="H49" s="55">
        <v>0</v>
      </c>
      <c r="I49" s="182" t="s">
        <v>3193</v>
      </c>
      <c r="J49" s="93" t="s">
        <v>1987</v>
      </c>
      <c r="K49" s="176" t="s">
        <v>2556</v>
      </c>
    </row>
    <row r="50" spans="1:11" s="33" customFormat="1" x14ac:dyDescent="0.2">
      <c r="A50" s="52"/>
      <c r="B50" s="55"/>
      <c r="C50" s="52"/>
      <c r="D50" s="52"/>
      <c r="E50" s="52" t="s">
        <v>577</v>
      </c>
      <c r="F50" s="55">
        <v>1</v>
      </c>
      <c r="G50" s="55"/>
      <c r="H50" s="55"/>
      <c r="I50" s="182"/>
      <c r="J50" s="203"/>
      <c r="K50" s="177"/>
    </row>
    <row r="51" spans="1:11" s="33" customFormat="1" x14ac:dyDescent="0.2">
      <c r="A51" s="52"/>
      <c r="B51" s="55"/>
      <c r="C51" s="52"/>
      <c r="D51" s="52"/>
      <c r="E51" s="52" t="s">
        <v>586</v>
      </c>
      <c r="F51" s="55">
        <v>2</v>
      </c>
      <c r="G51" s="55"/>
      <c r="H51" s="55"/>
      <c r="I51" s="182"/>
      <c r="J51" s="203"/>
      <c r="K51" s="177"/>
    </row>
    <row r="52" spans="1:11" s="33" customFormat="1" x14ac:dyDescent="0.2">
      <c r="A52" s="52" t="s">
        <v>1113</v>
      </c>
      <c r="B52" s="55">
        <v>22</v>
      </c>
      <c r="C52" s="52" t="s">
        <v>2014</v>
      </c>
      <c r="D52" s="52" t="s">
        <v>798</v>
      </c>
      <c r="E52" s="52" t="s">
        <v>583</v>
      </c>
      <c r="F52" s="55">
        <v>0</v>
      </c>
      <c r="G52" s="55" t="s">
        <v>449</v>
      </c>
      <c r="H52" s="55">
        <v>0</v>
      </c>
      <c r="I52" s="182" t="s">
        <v>3193</v>
      </c>
      <c r="J52" s="93" t="s">
        <v>1987</v>
      </c>
      <c r="K52" s="176" t="s">
        <v>2557</v>
      </c>
    </row>
    <row r="53" spans="1:11" s="33" customFormat="1" x14ac:dyDescent="0.2">
      <c r="A53" s="52"/>
      <c r="B53" s="55"/>
      <c r="C53" s="52"/>
      <c r="D53" s="52"/>
      <c r="E53" s="52" t="s">
        <v>577</v>
      </c>
      <c r="F53" s="55">
        <v>1</v>
      </c>
      <c r="G53" s="55"/>
      <c r="H53" s="55"/>
      <c r="I53" s="182"/>
      <c r="J53" s="203"/>
      <c r="K53" s="177"/>
    </row>
    <row r="54" spans="1:11" s="33" customFormat="1" x14ac:dyDescent="0.2">
      <c r="A54" s="52"/>
      <c r="B54" s="55"/>
      <c r="C54" s="52"/>
      <c r="D54" s="52"/>
      <c r="E54" s="52" t="s">
        <v>586</v>
      </c>
      <c r="F54" s="55">
        <v>2</v>
      </c>
      <c r="G54" s="55"/>
      <c r="H54" s="55"/>
      <c r="I54" s="182"/>
      <c r="J54" s="203"/>
      <c r="K54" s="177"/>
    </row>
    <row r="55" spans="1:11" s="33" customFormat="1" x14ac:dyDescent="0.2">
      <c r="A55" s="52" t="s">
        <v>1114</v>
      </c>
      <c r="B55" s="55">
        <v>23</v>
      </c>
      <c r="C55" s="52" t="s">
        <v>2014</v>
      </c>
      <c r="D55" s="52" t="s">
        <v>799</v>
      </c>
      <c r="E55" s="52" t="s">
        <v>583</v>
      </c>
      <c r="F55" s="55">
        <v>0</v>
      </c>
      <c r="G55" s="55" t="s">
        <v>449</v>
      </c>
      <c r="H55" s="55">
        <v>0</v>
      </c>
      <c r="I55" s="182" t="s">
        <v>3193</v>
      </c>
      <c r="J55" s="93" t="s">
        <v>1987</v>
      </c>
      <c r="K55" s="176" t="s">
        <v>2558</v>
      </c>
    </row>
    <row r="56" spans="1:11" s="33" customFormat="1" x14ac:dyDescent="0.2">
      <c r="A56" s="52"/>
      <c r="B56" s="55"/>
      <c r="C56" s="52"/>
      <c r="D56" s="52"/>
      <c r="E56" s="52" t="s">
        <v>577</v>
      </c>
      <c r="F56" s="55">
        <v>1</v>
      </c>
      <c r="G56" s="55"/>
      <c r="H56" s="55"/>
      <c r="I56" s="182"/>
      <c r="J56" s="203"/>
      <c r="K56" s="177"/>
    </row>
    <row r="57" spans="1:11" s="33" customFormat="1" x14ac:dyDescent="0.2">
      <c r="A57" s="52"/>
      <c r="B57" s="55"/>
      <c r="C57" s="52"/>
      <c r="D57" s="52"/>
      <c r="E57" s="52" t="s">
        <v>586</v>
      </c>
      <c r="F57" s="55">
        <v>2</v>
      </c>
      <c r="G57" s="55"/>
      <c r="H57" s="55"/>
      <c r="I57" s="182"/>
      <c r="J57" s="203"/>
      <c r="K57" s="177"/>
    </row>
    <row r="58" spans="1:11" s="33" customFormat="1" x14ac:dyDescent="0.2">
      <c r="A58" s="52" t="s">
        <v>1115</v>
      </c>
      <c r="B58" s="55">
        <v>24</v>
      </c>
      <c r="C58" s="52" t="s">
        <v>2014</v>
      </c>
      <c r="D58" s="52" t="s">
        <v>800</v>
      </c>
      <c r="E58" s="52" t="s">
        <v>583</v>
      </c>
      <c r="F58" s="55">
        <v>0</v>
      </c>
      <c r="G58" s="55" t="s">
        <v>449</v>
      </c>
      <c r="H58" s="55">
        <v>0</v>
      </c>
      <c r="I58" s="182" t="s">
        <v>3193</v>
      </c>
      <c r="J58" s="93" t="s">
        <v>1987</v>
      </c>
      <c r="K58" s="176" t="s">
        <v>2559</v>
      </c>
    </row>
    <row r="59" spans="1:11" s="33" customFormat="1" x14ac:dyDescent="0.2">
      <c r="A59" s="52"/>
      <c r="B59" s="55"/>
      <c r="C59" s="52"/>
      <c r="D59" s="52"/>
      <c r="E59" s="52" t="s">
        <v>577</v>
      </c>
      <c r="F59" s="55">
        <v>1</v>
      </c>
      <c r="G59" s="55"/>
      <c r="H59" s="55"/>
      <c r="I59" s="182"/>
      <c r="J59" s="203"/>
      <c r="K59" s="177"/>
    </row>
    <row r="60" spans="1:11" s="33" customFormat="1" x14ac:dyDescent="0.2">
      <c r="A60" s="52"/>
      <c r="B60" s="55"/>
      <c r="C60" s="52"/>
      <c r="D60" s="52"/>
      <c r="E60" s="52" t="s">
        <v>586</v>
      </c>
      <c r="F60" s="55">
        <v>2</v>
      </c>
      <c r="G60" s="55"/>
      <c r="H60" s="55"/>
      <c r="I60" s="182"/>
      <c r="J60" s="203"/>
      <c r="K60" s="177"/>
    </row>
    <row r="61" spans="1:11" s="34" customFormat="1" x14ac:dyDescent="0.2">
      <c r="A61" s="52" t="s">
        <v>450</v>
      </c>
      <c r="B61" s="55">
        <v>25</v>
      </c>
      <c r="C61" s="52" t="s">
        <v>802</v>
      </c>
      <c r="D61" s="52"/>
      <c r="E61" s="52" t="s">
        <v>583</v>
      </c>
      <c r="F61" s="55" t="s">
        <v>349</v>
      </c>
      <c r="G61" s="55" t="s">
        <v>449</v>
      </c>
      <c r="H61" s="55">
        <v>0</v>
      </c>
      <c r="I61" s="182"/>
      <c r="J61" s="93" t="s">
        <v>1988</v>
      </c>
      <c r="K61" s="176" t="s">
        <v>2560</v>
      </c>
    </row>
    <row r="62" spans="1:11" s="33" customFormat="1" x14ac:dyDescent="0.2">
      <c r="A62" s="52"/>
      <c r="B62" s="55"/>
      <c r="C62" s="52"/>
      <c r="D62" s="52"/>
      <c r="E62" s="52" t="s">
        <v>344</v>
      </c>
      <c r="F62" s="55" t="s">
        <v>547</v>
      </c>
      <c r="G62" s="55"/>
      <c r="H62" s="55"/>
      <c r="I62" s="182"/>
      <c r="J62" s="203"/>
      <c r="K62" s="177"/>
    </row>
    <row r="63" spans="1:11" s="33" customFormat="1" x14ac:dyDescent="0.2">
      <c r="A63" s="52"/>
      <c r="B63" s="55"/>
      <c r="C63" s="52"/>
      <c r="D63" s="52"/>
      <c r="E63" s="52" t="s">
        <v>345</v>
      </c>
      <c r="F63" s="55" t="s">
        <v>416</v>
      </c>
      <c r="G63" s="55"/>
      <c r="H63" s="55"/>
      <c r="I63" s="182"/>
      <c r="J63" s="203"/>
      <c r="K63" s="177"/>
    </row>
    <row r="64" spans="1:11" s="33" customFormat="1" x14ac:dyDescent="0.2">
      <c r="A64" s="52"/>
      <c r="B64" s="55"/>
      <c r="C64" s="52"/>
      <c r="D64" s="52"/>
      <c r="E64" s="52" t="s">
        <v>346</v>
      </c>
      <c r="F64" s="55">
        <v>3</v>
      </c>
      <c r="G64" s="55"/>
      <c r="H64" s="55"/>
      <c r="I64" s="182"/>
      <c r="J64" s="203"/>
      <c r="K64" s="177"/>
    </row>
    <row r="65" spans="1:11" s="33" customFormat="1" x14ac:dyDescent="0.2">
      <c r="A65" s="52"/>
      <c r="B65" s="55"/>
      <c r="C65" s="52"/>
      <c r="D65" s="52"/>
      <c r="E65" s="52" t="s">
        <v>347</v>
      </c>
      <c r="F65" s="55">
        <v>4</v>
      </c>
      <c r="G65" s="55"/>
      <c r="H65" s="55"/>
      <c r="I65" s="182"/>
      <c r="J65" s="203"/>
      <c r="K65" s="177"/>
    </row>
    <row r="66" spans="1:11" s="33" customFormat="1" x14ac:dyDescent="0.2">
      <c r="A66" s="52"/>
      <c r="B66" s="55"/>
      <c r="C66" s="52"/>
      <c r="D66" s="52"/>
      <c r="E66" s="52" t="s">
        <v>348</v>
      </c>
      <c r="F66" s="55">
        <v>5</v>
      </c>
      <c r="G66" s="55"/>
      <c r="H66" s="55"/>
      <c r="I66" s="182"/>
      <c r="J66" s="203"/>
      <c r="K66" s="177"/>
    </row>
    <row r="67" spans="1:11" s="37" customFormat="1" x14ac:dyDescent="0.2">
      <c r="A67" s="52" t="s">
        <v>1116</v>
      </c>
      <c r="B67" s="55">
        <v>26</v>
      </c>
      <c r="C67" s="52" t="s">
        <v>803</v>
      </c>
      <c r="D67" s="52" t="s">
        <v>661</v>
      </c>
      <c r="E67" s="52" t="s">
        <v>583</v>
      </c>
      <c r="F67" s="55">
        <v>0</v>
      </c>
      <c r="G67" s="55" t="s">
        <v>449</v>
      </c>
      <c r="H67" s="55">
        <v>0</v>
      </c>
      <c r="I67" s="182" t="s">
        <v>3193</v>
      </c>
      <c r="J67" s="93" t="s">
        <v>1988</v>
      </c>
      <c r="K67" s="176" t="s">
        <v>2561</v>
      </c>
    </row>
    <row r="68" spans="1:11" s="37" customFormat="1" x14ac:dyDescent="0.2">
      <c r="A68" s="52"/>
      <c r="B68" s="55"/>
      <c r="C68" s="52"/>
      <c r="D68" s="52"/>
      <c r="E68" s="52" t="s">
        <v>577</v>
      </c>
      <c r="F68" s="55">
        <v>1</v>
      </c>
      <c r="G68" s="55"/>
      <c r="H68" s="55"/>
      <c r="I68" s="182"/>
      <c r="J68" s="203"/>
      <c r="K68" s="177"/>
    </row>
    <row r="69" spans="1:11" s="37" customFormat="1" x14ac:dyDescent="0.2">
      <c r="A69" s="52"/>
      <c r="B69" s="55"/>
      <c r="C69" s="52"/>
      <c r="D69" s="52"/>
      <c r="E69" s="52" t="s">
        <v>586</v>
      </c>
      <c r="F69" s="55">
        <v>2</v>
      </c>
      <c r="G69" s="55"/>
      <c r="H69" s="55"/>
      <c r="I69" s="182"/>
      <c r="J69" s="203"/>
      <c r="K69" s="177"/>
    </row>
    <row r="70" spans="1:11" s="37" customFormat="1" x14ac:dyDescent="0.2">
      <c r="A70" s="52" t="s">
        <v>1122</v>
      </c>
      <c r="B70" s="55">
        <v>27</v>
      </c>
      <c r="C70" s="52" t="s">
        <v>803</v>
      </c>
      <c r="D70" s="52" t="s">
        <v>1119</v>
      </c>
      <c r="E70" s="52" t="s">
        <v>583</v>
      </c>
      <c r="F70" s="55">
        <v>0</v>
      </c>
      <c r="G70" s="55" t="s">
        <v>449</v>
      </c>
      <c r="H70" s="55">
        <v>0</v>
      </c>
      <c r="I70" s="182" t="s">
        <v>3193</v>
      </c>
      <c r="J70" s="93" t="s">
        <v>1988</v>
      </c>
      <c r="K70" s="176" t="s">
        <v>2562</v>
      </c>
    </row>
    <row r="71" spans="1:11" s="37" customFormat="1" x14ac:dyDescent="0.2">
      <c r="A71" s="52"/>
      <c r="B71" s="55"/>
      <c r="C71" s="52"/>
      <c r="D71" s="52"/>
      <c r="E71" s="52" t="s">
        <v>577</v>
      </c>
      <c r="F71" s="55">
        <v>1</v>
      </c>
      <c r="G71" s="55"/>
      <c r="H71" s="55"/>
      <c r="I71" s="182"/>
      <c r="J71" s="203"/>
      <c r="K71" s="177"/>
    </row>
    <row r="72" spans="1:11" s="37" customFormat="1" x14ac:dyDescent="0.2">
      <c r="A72" s="52"/>
      <c r="B72" s="55"/>
      <c r="C72" s="52"/>
      <c r="D72" s="52"/>
      <c r="E72" s="52" t="s">
        <v>586</v>
      </c>
      <c r="F72" s="55">
        <v>2</v>
      </c>
      <c r="G72" s="55"/>
      <c r="H72" s="55"/>
      <c r="I72" s="182"/>
      <c r="J72" s="203"/>
      <c r="K72" s="177"/>
    </row>
    <row r="73" spans="1:11" s="33" customFormat="1" x14ac:dyDescent="0.2">
      <c r="A73" s="52" t="s">
        <v>1123</v>
      </c>
      <c r="B73" s="55">
        <v>28</v>
      </c>
      <c r="C73" s="52" t="s">
        <v>803</v>
      </c>
      <c r="D73" s="52" t="s">
        <v>1120</v>
      </c>
      <c r="E73" s="52" t="s">
        <v>583</v>
      </c>
      <c r="F73" s="55">
        <v>0</v>
      </c>
      <c r="G73" s="55" t="s">
        <v>449</v>
      </c>
      <c r="H73" s="55">
        <v>0</v>
      </c>
      <c r="I73" s="182" t="s">
        <v>3193</v>
      </c>
      <c r="J73" s="93" t="s">
        <v>1988</v>
      </c>
      <c r="K73" s="176" t="s">
        <v>2563</v>
      </c>
    </row>
    <row r="74" spans="1:11" s="33" customFormat="1" x14ac:dyDescent="0.2">
      <c r="A74" s="52"/>
      <c r="B74" s="55"/>
      <c r="C74" s="52"/>
      <c r="D74" s="52"/>
      <c r="E74" s="52" t="s">
        <v>577</v>
      </c>
      <c r="F74" s="55">
        <v>1</v>
      </c>
      <c r="G74" s="55"/>
      <c r="H74" s="55"/>
      <c r="I74" s="182"/>
      <c r="J74" s="203"/>
      <c r="K74" s="177"/>
    </row>
    <row r="75" spans="1:11" s="33" customFormat="1" x14ac:dyDescent="0.2">
      <c r="A75" s="52"/>
      <c r="B75" s="55"/>
      <c r="C75" s="52"/>
      <c r="D75" s="52"/>
      <c r="E75" s="52" t="s">
        <v>586</v>
      </c>
      <c r="F75" s="55">
        <v>2</v>
      </c>
      <c r="G75" s="55"/>
      <c r="H75" s="55"/>
      <c r="I75" s="182"/>
      <c r="J75" s="203"/>
      <c r="K75" s="177"/>
    </row>
    <row r="76" spans="1:11" s="33" customFormat="1" x14ac:dyDescent="0.2">
      <c r="A76" s="52" t="s">
        <v>1124</v>
      </c>
      <c r="B76" s="55">
        <v>29</v>
      </c>
      <c r="C76" s="52" t="s">
        <v>803</v>
      </c>
      <c r="D76" s="52" t="s">
        <v>1118</v>
      </c>
      <c r="E76" s="52" t="s">
        <v>583</v>
      </c>
      <c r="F76" s="55">
        <v>0</v>
      </c>
      <c r="G76" s="55" t="s">
        <v>449</v>
      </c>
      <c r="H76" s="55">
        <v>0</v>
      </c>
      <c r="I76" s="182" t="s">
        <v>3193</v>
      </c>
      <c r="J76" s="93" t="s">
        <v>1988</v>
      </c>
      <c r="K76" s="176" t="s">
        <v>2564</v>
      </c>
    </row>
    <row r="77" spans="1:11" s="33" customFormat="1" x14ac:dyDescent="0.2">
      <c r="A77" s="52"/>
      <c r="B77" s="55"/>
      <c r="C77" s="52"/>
      <c r="D77" s="52"/>
      <c r="E77" s="52" t="s">
        <v>577</v>
      </c>
      <c r="F77" s="55">
        <v>1</v>
      </c>
      <c r="G77" s="55"/>
      <c r="H77" s="55"/>
      <c r="I77" s="182"/>
      <c r="J77" s="203"/>
      <c r="K77" s="177"/>
    </row>
    <row r="78" spans="1:11" s="33" customFormat="1" x14ac:dyDescent="0.2">
      <c r="A78" s="52"/>
      <c r="B78" s="55"/>
      <c r="C78" s="52"/>
      <c r="D78" s="52"/>
      <c r="E78" s="52" t="s">
        <v>586</v>
      </c>
      <c r="F78" s="55">
        <v>2</v>
      </c>
      <c r="G78" s="55"/>
      <c r="H78" s="55"/>
      <c r="I78" s="182"/>
      <c r="J78" s="203"/>
      <c r="K78" s="177"/>
    </row>
    <row r="79" spans="1:11" s="33" customFormat="1" x14ac:dyDescent="0.2">
      <c r="A79" s="52" t="s">
        <v>1125</v>
      </c>
      <c r="B79" s="55">
        <v>30</v>
      </c>
      <c r="C79" s="52" t="s">
        <v>803</v>
      </c>
      <c r="D79" s="52" t="s">
        <v>662</v>
      </c>
      <c r="E79" s="52" t="s">
        <v>583</v>
      </c>
      <c r="F79" s="55">
        <v>0</v>
      </c>
      <c r="G79" s="55" t="s">
        <v>449</v>
      </c>
      <c r="H79" s="55">
        <v>0</v>
      </c>
      <c r="I79" s="182" t="s">
        <v>3193</v>
      </c>
      <c r="J79" s="93" t="s">
        <v>1988</v>
      </c>
      <c r="K79" s="176" t="s">
        <v>2565</v>
      </c>
    </row>
    <row r="80" spans="1:11" s="33" customFormat="1" x14ac:dyDescent="0.2">
      <c r="A80" s="52"/>
      <c r="B80" s="55"/>
      <c r="C80" s="52"/>
      <c r="D80" s="52"/>
      <c r="E80" s="52" t="s">
        <v>577</v>
      </c>
      <c r="F80" s="55">
        <v>1</v>
      </c>
      <c r="G80" s="55"/>
      <c r="H80" s="55"/>
      <c r="I80" s="182"/>
      <c r="J80" s="203"/>
      <c r="K80" s="177"/>
    </row>
    <row r="81" spans="1:11" s="33" customFormat="1" x14ac:dyDescent="0.2">
      <c r="A81" s="52"/>
      <c r="B81" s="55"/>
      <c r="C81" s="52"/>
      <c r="D81" s="52"/>
      <c r="E81" s="52" t="s">
        <v>586</v>
      </c>
      <c r="F81" s="55">
        <v>2</v>
      </c>
      <c r="G81" s="55"/>
      <c r="H81" s="55"/>
      <c r="I81" s="182"/>
      <c r="J81" s="203"/>
      <c r="K81" s="177"/>
    </row>
    <row r="82" spans="1:11" s="33" customFormat="1" x14ac:dyDescent="0.2">
      <c r="A82" s="52" t="s">
        <v>1126</v>
      </c>
      <c r="B82" s="55">
        <v>31</v>
      </c>
      <c r="C82" s="52" t="s">
        <v>803</v>
      </c>
      <c r="D82" s="52" t="s">
        <v>1121</v>
      </c>
      <c r="E82" s="52" t="s">
        <v>583</v>
      </c>
      <c r="F82" s="55">
        <v>0</v>
      </c>
      <c r="G82" s="55" t="s">
        <v>449</v>
      </c>
      <c r="H82" s="55">
        <v>0</v>
      </c>
      <c r="I82" s="182" t="s">
        <v>3193</v>
      </c>
      <c r="J82" s="93" t="s">
        <v>1988</v>
      </c>
      <c r="K82" s="176" t="s">
        <v>2566</v>
      </c>
    </row>
    <row r="83" spans="1:11" s="33" customFormat="1" x14ac:dyDescent="0.2">
      <c r="A83" s="52"/>
      <c r="B83" s="55"/>
      <c r="C83" s="52"/>
      <c r="D83" s="52"/>
      <c r="E83" s="52" t="s">
        <v>577</v>
      </c>
      <c r="F83" s="55">
        <v>1</v>
      </c>
      <c r="G83" s="55"/>
      <c r="H83" s="55"/>
      <c r="I83" s="182"/>
      <c r="J83" s="203"/>
      <c r="K83" s="177"/>
    </row>
    <row r="84" spans="1:11" s="33" customFormat="1" x14ac:dyDescent="0.2">
      <c r="A84" s="52"/>
      <c r="B84" s="55"/>
      <c r="C84" s="52"/>
      <c r="D84" s="52"/>
      <c r="E84" s="52" t="s">
        <v>586</v>
      </c>
      <c r="F84" s="55">
        <v>2</v>
      </c>
      <c r="G84" s="55"/>
      <c r="H84" s="55"/>
      <c r="I84" s="182"/>
      <c r="J84" s="203"/>
      <c r="K84" s="177"/>
    </row>
    <row r="85" spans="1:11" s="33" customFormat="1" x14ac:dyDescent="0.2">
      <c r="A85" s="52" t="s">
        <v>1127</v>
      </c>
      <c r="B85" s="55">
        <v>32</v>
      </c>
      <c r="C85" s="52" t="s">
        <v>803</v>
      </c>
      <c r="D85" s="52" t="s">
        <v>663</v>
      </c>
      <c r="E85" s="52" t="s">
        <v>583</v>
      </c>
      <c r="F85" s="55">
        <v>0</v>
      </c>
      <c r="G85" s="55" t="s">
        <v>449</v>
      </c>
      <c r="H85" s="55">
        <v>0</v>
      </c>
      <c r="I85" s="182" t="s">
        <v>3193</v>
      </c>
      <c r="J85" s="93" t="s">
        <v>1988</v>
      </c>
      <c r="K85" s="176" t="s">
        <v>2567</v>
      </c>
    </row>
    <row r="86" spans="1:11" s="33" customFormat="1" x14ac:dyDescent="0.2">
      <c r="A86" s="52"/>
      <c r="B86" s="55"/>
      <c r="C86" s="52"/>
      <c r="D86" s="52"/>
      <c r="E86" s="52" t="s">
        <v>577</v>
      </c>
      <c r="F86" s="55">
        <v>1</v>
      </c>
      <c r="G86" s="55"/>
      <c r="H86" s="55"/>
      <c r="I86" s="182"/>
      <c r="J86" s="203"/>
      <c r="K86" s="177"/>
    </row>
    <row r="87" spans="1:11" s="33" customFormat="1" x14ac:dyDescent="0.2">
      <c r="A87" s="52"/>
      <c r="B87" s="55"/>
      <c r="C87" s="52"/>
      <c r="D87" s="52"/>
      <c r="E87" s="52" t="s">
        <v>586</v>
      </c>
      <c r="F87" s="55">
        <v>2</v>
      </c>
      <c r="G87" s="55"/>
      <c r="H87" s="55"/>
      <c r="I87" s="182"/>
      <c r="J87" s="203"/>
      <c r="K87" s="177"/>
    </row>
    <row r="88" spans="1:11" s="33" customFormat="1" x14ac:dyDescent="0.2">
      <c r="A88" s="52" t="s">
        <v>1128</v>
      </c>
      <c r="B88" s="55">
        <v>33</v>
      </c>
      <c r="C88" s="52" t="s">
        <v>803</v>
      </c>
      <c r="D88" s="52" t="s">
        <v>665</v>
      </c>
      <c r="E88" s="52" t="s">
        <v>583</v>
      </c>
      <c r="F88" s="55">
        <v>0</v>
      </c>
      <c r="G88" s="55" t="s">
        <v>449</v>
      </c>
      <c r="H88" s="55">
        <v>0</v>
      </c>
      <c r="I88" s="182" t="s">
        <v>3193</v>
      </c>
      <c r="J88" s="93" t="s">
        <v>1988</v>
      </c>
      <c r="K88" s="176" t="s">
        <v>2568</v>
      </c>
    </row>
    <row r="89" spans="1:11" s="33" customFormat="1" x14ac:dyDescent="0.2">
      <c r="A89" s="52"/>
      <c r="B89" s="55"/>
      <c r="C89" s="52"/>
      <c r="D89" s="52"/>
      <c r="E89" s="52" t="s">
        <v>577</v>
      </c>
      <c r="F89" s="55">
        <v>1</v>
      </c>
      <c r="G89" s="55"/>
      <c r="H89" s="55"/>
      <c r="I89" s="182"/>
      <c r="J89" s="203"/>
      <c r="K89" s="177"/>
    </row>
    <row r="90" spans="1:11" s="33" customFormat="1" x14ac:dyDescent="0.2">
      <c r="A90" s="52"/>
      <c r="B90" s="55"/>
      <c r="C90" s="52"/>
      <c r="D90" s="52"/>
      <c r="E90" s="52" t="s">
        <v>586</v>
      </c>
      <c r="F90" s="55">
        <v>2</v>
      </c>
      <c r="G90" s="55"/>
      <c r="H90" s="55"/>
      <c r="I90" s="182"/>
      <c r="J90" s="203"/>
      <c r="K90" s="177"/>
    </row>
    <row r="91" spans="1:11" s="33" customFormat="1" x14ac:dyDescent="0.2">
      <c r="A91" s="52" t="s">
        <v>1129</v>
      </c>
      <c r="B91" s="55">
        <v>34</v>
      </c>
      <c r="C91" s="52" t="s">
        <v>803</v>
      </c>
      <c r="D91" s="52" t="s">
        <v>664</v>
      </c>
      <c r="E91" s="52" t="s">
        <v>583</v>
      </c>
      <c r="F91" s="55">
        <v>0</v>
      </c>
      <c r="G91" s="55" t="s">
        <v>449</v>
      </c>
      <c r="H91" s="55">
        <v>0</v>
      </c>
      <c r="I91" s="182" t="s">
        <v>3193</v>
      </c>
      <c r="J91" s="93" t="s">
        <v>1988</v>
      </c>
      <c r="K91" s="176" t="s">
        <v>2569</v>
      </c>
    </row>
    <row r="92" spans="1:11" s="33" customFormat="1" x14ac:dyDescent="0.2">
      <c r="A92" s="52"/>
      <c r="B92" s="55"/>
      <c r="C92" s="52"/>
      <c r="D92" s="52"/>
      <c r="E92" s="52" t="s">
        <v>577</v>
      </c>
      <c r="F92" s="55">
        <v>1</v>
      </c>
      <c r="G92" s="55"/>
      <c r="H92" s="55"/>
      <c r="I92" s="182"/>
      <c r="J92" s="203"/>
      <c r="K92" s="177"/>
    </row>
    <row r="93" spans="1:11" s="33" customFormat="1" x14ac:dyDescent="0.2">
      <c r="A93" s="52"/>
      <c r="B93" s="55"/>
      <c r="C93" s="52"/>
      <c r="D93" s="52"/>
      <c r="E93" s="52" t="s">
        <v>586</v>
      </c>
      <c r="F93" s="55">
        <v>2</v>
      </c>
      <c r="G93" s="55"/>
      <c r="H93" s="55"/>
      <c r="I93" s="182"/>
      <c r="J93" s="203"/>
      <c r="K93" s="177"/>
    </row>
    <row r="94" spans="1:11" s="33" customFormat="1" ht="22.5" x14ac:dyDescent="0.2">
      <c r="A94" s="52" t="s">
        <v>1130</v>
      </c>
      <c r="B94" s="55">
        <v>35</v>
      </c>
      <c r="C94" s="52" t="s">
        <v>803</v>
      </c>
      <c r="D94" s="52" t="s">
        <v>1117</v>
      </c>
      <c r="E94" s="52" t="s">
        <v>583</v>
      </c>
      <c r="F94" s="55">
        <v>0</v>
      </c>
      <c r="G94" s="55" t="s">
        <v>449</v>
      </c>
      <c r="H94" s="55">
        <v>0</v>
      </c>
      <c r="I94" s="182" t="s">
        <v>3193</v>
      </c>
      <c r="J94" s="93" t="s">
        <v>1988</v>
      </c>
      <c r="K94" s="176" t="s">
        <v>2570</v>
      </c>
    </row>
    <row r="95" spans="1:11" s="33" customFormat="1" x14ac:dyDescent="0.2">
      <c r="A95" s="52"/>
      <c r="B95" s="55"/>
      <c r="C95" s="52"/>
      <c r="D95" s="52"/>
      <c r="E95" s="52" t="s">
        <v>577</v>
      </c>
      <c r="F95" s="55">
        <v>1</v>
      </c>
      <c r="G95" s="55"/>
      <c r="H95" s="55"/>
      <c r="I95" s="182"/>
      <c r="J95" s="203"/>
      <c r="K95" s="177"/>
    </row>
    <row r="96" spans="1:11" s="33" customFormat="1" x14ac:dyDescent="0.2">
      <c r="A96" s="52"/>
      <c r="B96" s="55"/>
      <c r="C96" s="52"/>
      <c r="D96" s="52"/>
      <c r="E96" s="52" t="s">
        <v>586</v>
      </c>
      <c r="F96" s="55">
        <v>2</v>
      </c>
      <c r="G96" s="55"/>
      <c r="H96" s="55"/>
      <c r="I96" s="182"/>
      <c r="J96" s="203"/>
      <c r="K96" s="177"/>
    </row>
    <row r="97" spans="1:11" s="33" customFormat="1" x14ac:dyDescent="0.2">
      <c r="A97" s="52" t="s">
        <v>1131</v>
      </c>
      <c r="B97" s="55">
        <v>36</v>
      </c>
      <c r="C97" s="52" t="s">
        <v>803</v>
      </c>
      <c r="D97" s="52" t="s">
        <v>350</v>
      </c>
      <c r="E97" s="52" t="s">
        <v>583</v>
      </c>
      <c r="F97" s="55">
        <v>0</v>
      </c>
      <c r="G97" s="55" t="s">
        <v>449</v>
      </c>
      <c r="H97" s="55">
        <v>0</v>
      </c>
      <c r="I97" s="182" t="s">
        <v>3193</v>
      </c>
      <c r="J97" s="93" t="s">
        <v>1988</v>
      </c>
      <c r="K97" s="176" t="s">
        <v>2571</v>
      </c>
    </row>
    <row r="98" spans="1:11" s="33" customFormat="1" x14ac:dyDescent="0.2">
      <c r="A98" s="52"/>
      <c r="B98" s="55"/>
      <c r="C98" s="52"/>
      <c r="D98" s="52"/>
      <c r="E98" s="52" t="s">
        <v>577</v>
      </c>
      <c r="F98" s="55">
        <v>1</v>
      </c>
      <c r="G98" s="55"/>
      <c r="H98" s="55"/>
      <c r="I98" s="182"/>
      <c r="J98" s="203"/>
      <c r="K98" s="177"/>
    </row>
    <row r="99" spans="1:11" s="33" customFormat="1" x14ac:dyDescent="0.2">
      <c r="A99" s="52"/>
      <c r="B99" s="55"/>
      <c r="C99" s="52"/>
      <c r="D99" s="52"/>
      <c r="E99" s="52" t="s">
        <v>586</v>
      </c>
      <c r="F99" s="55">
        <v>2</v>
      </c>
      <c r="G99" s="55"/>
      <c r="H99" s="55"/>
      <c r="I99" s="182"/>
      <c r="J99" s="203"/>
      <c r="K99" s="177"/>
    </row>
    <row r="100" spans="1:11" s="33" customFormat="1" x14ac:dyDescent="0.2">
      <c r="A100" s="52" t="s">
        <v>1132</v>
      </c>
      <c r="B100" s="55">
        <v>37</v>
      </c>
      <c r="C100" s="52" t="s">
        <v>803</v>
      </c>
      <c r="D100" s="52" t="s">
        <v>667</v>
      </c>
      <c r="E100" s="52" t="s">
        <v>583</v>
      </c>
      <c r="F100" s="55">
        <v>0</v>
      </c>
      <c r="G100" s="55" t="s">
        <v>449</v>
      </c>
      <c r="H100" s="55">
        <v>0</v>
      </c>
      <c r="I100" s="182" t="s">
        <v>3193</v>
      </c>
      <c r="J100" s="93" t="s">
        <v>1988</v>
      </c>
      <c r="K100" s="176" t="s">
        <v>2572</v>
      </c>
    </row>
    <row r="101" spans="1:11" s="33" customFormat="1" x14ac:dyDescent="0.2">
      <c r="A101" s="52"/>
      <c r="B101" s="55"/>
      <c r="C101" s="52"/>
      <c r="D101" s="52"/>
      <c r="E101" s="52" t="s">
        <v>577</v>
      </c>
      <c r="F101" s="55">
        <v>1</v>
      </c>
      <c r="G101" s="55"/>
      <c r="H101" s="55"/>
      <c r="I101" s="182"/>
      <c r="J101" s="203"/>
      <c r="K101" s="177"/>
    </row>
    <row r="102" spans="1:11" s="33" customFormat="1" x14ac:dyDescent="0.2">
      <c r="A102" s="52"/>
      <c r="B102" s="55"/>
      <c r="C102" s="52"/>
      <c r="D102" s="52"/>
      <c r="E102" s="52" t="s">
        <v>586</v>
      </c>
      <c r="F102" s="55">
        <v>2</v>
      </c>
      <c r="G102" s="55"/>
      <c r="H102" s="55"/>
      <c r="I102" s="182"/>
      <c r="J102" s="203"/>
      <c r="K102" s="177"/>
    </row>
    <row r="103" spans="1:11" s="33" customFormat="1" x14ac:dyDescent="0.2">
      <c r="A103" s="52" t="s">
        <v>1133</v>
      </c>
      <c r="B103" s="55">
        <v>38</v>
      </c>
      <c r="C103" s="52" t="s">
        <v>803</v>
      </c>
      <c r="D103" s="52" t="s">
        <v>666</v>
      </c>
      <c r="E103" s="52" t="s">
        <v>583</v>
      </c>
      <c r="F103" s="55">
        <v>0</v>
      </c>
      <c r="G103" s="55" t="s">
        <v>449</v>
      </c>
      <c r="H103" s="55">
        <v>0</v>
      </c>
      <c r="I103" s="182" t="s">
        <v>3193</v>
      </c>
      <c r="J103" s="93" t="s">
        <v>1988</v>
      </c>
      <c r="K103" s="176" t="s">
        <v>2573</v>
      </c>
    </row>
    <row r="104" spans="1:11" s="33" customFormat="1" x14ac:dyDescent="0.2">
      <c r="A104" s="52"/>
      <c r="B104" s="55"/>
      <c r="C104" s="52"/>
      <c r="D104" s="52"/>
      <c r="E104" s="52" t="s">
        <v>577</v>
      </c>
      <c r="F104" s="55">
        <v>1</v>
      </c>
      <c r="G104" s="55"/>
      <c r="H104" s="55"/>
      <c r="I104" s="182"/>
      <c r="J104" s="203"/>
      <c r="K104" s="177"/>
    </row>
    <row r="105" spans="1:11" s="33" customFormat="1" x14ac:dyDescent="0.2">
      <c r="A105" s="52"/>
      <c r="B105" s="55"/>
      <c r="C105" s="52"/>
      <c r="D105" s="52"/>
      <c r="E105" s="52" t="s">
        <v>586</v>
      </c>
      <c r="F105" s="55">
        <v>2</v>
      </c>
      <c r="G105" s="55"/>
      <c r="H105" s="55"/>
      <c r="I105" s="182"/>
      <c r="J105" s="203"/>
      <c r="K105" s="177"/>
    </row>
    <row r="106" spans="1:11" s="33" customFormat="1" x14ac:dyDescent="0.2">
      <c r="A106" s="52" t="s">
        <v>1134</v>
      </c>
      <c r="B106" s="55">
        <v>39</v>
      </c>
      <c r="C106" s="52" t="s">
        <v>803</v>
      </c>
      <c r="D106" s="52" t="s">
        <v>556</v>
      </c>
      <c r="E106" s="52" t="s">
        <v>583</v>
      </c>
      <c r="F106" s="55">
        <v>0</v>
      </c>
      <c r="G106" s="55" t="s">
        <v>449</v>
      </c>
      <c r="H106" s="55">
        <v>0</v>
      </c>
      <c r="I106" s="182" t="s">
        <v>3193</v>
      </c>
      <c r="J106" s="93" t="s">
        <v>1988</v>
      </c>
      <c r="K106" s="176" t="s">
        <v>2574</v>
      </c>
    </row>
    <row r="107" spans="1:11" s="33" customFormat="1" x14ac:dyDescent="0.2">
      <c r="A107" s="52"/>
      <c r="B107" s="55"/>
      <c r="C107" s="52"/>
      <c r="D107" s="52"/>
      <c r="E107" s="52" t="s">
        <v>577</v>
      </c>
      <c r="F107" s="55">
        <v>1</v>
      </c>
      <c r="G107" s="55"/>
      <c r="H107" s="55"/>
      <c r="I107" s="182"/>
      <c r="J107" s="203"/>
      <c r="K107" s="177"/>
    </row>
    <row r="108" spans="1:11" s="33" customFormat="1" x14ac:dyDescent="0.2">
      <c r="A108" s="52"/>
      <c r="B108" s="55"/>
      <c r="C108" s="52"/>
      <c r="D108" s="52"/>
      <c r="E108" s="52" t="s">
        <v>586</v>
      </c>
      <c r="F108" s="55">
        <v>2</v>
      </c>
      <c r="G108" s="55"/>
      <c r="H108" s="55"/>
      <c r="I108" s="182"/>
      <c r="J108" s="203"/>
      <c r="K108" s="177"/>
    </row>
    <row r="109" spans="1:11" s="33" customFormat="1" ht="45" x14ac:dyDescent="0.2">
      <c r="A109" s="52" t="s">
        <v>1135</v>
      </c>
      <c r="B109" s="55">
        <v>40</v>
      </c>
      <c r="C109" s="52" t="s">
        <v>2018</v>
      </c>
      <c r="D109" s="52"/>
      <c r="E109" s="52" t="s">
        <v>583</v>
      </c>
      <c r="F109" s="55">
        <v>0</v>
      </c>
      <c r="G109" s="55" t="s">
        <v>449</v>
      </c>
      <c r="H109" s="55">
        <v>0</v>
      </c>
      <c r="I109" s="182"/>
      <c r="J109" s="205" t="s">
        <v>3282</v>
      </c>
      <c r="K109" s="200" t="s">
        <v>2575</v>
      </c>
    </row>
    <row r="110" spans="1:11" s="33" customFormat="1" x14ac:dyDescent="0.2">
      <c r="A110" s="52"/>
      <c r="B110" s="55"/>
      <c r="C110" s="52"/>
      <c r="D110" s="52"/>
      <c r="E110" s="52" t="s">
        <v>577</v>
      </c>
      <c r="F110" s="55">
        <v>1</v>
      </c>
      <c r="G110" s="55"/>
      <c r="H110" s="55"/>
      <c r="I110" s="182"/>
      <c r="J110" s="203"/>
      <c r="K110" s="177"/>
    </row>
    <row r="111" spans="1:11" s="33" customFormat="1" x14ac:dyDescent="0.2">
      <c r="A111" s="52"/>
      <c r="B111" s="55"/>
      <c r="C111" s="52"/>
      <c r="D111" s="52"/>
      <c r="E111" s="52" t="s">
        <v>586</v>
      </c>
      <c r="F111" s="55">
        <v>2</v>
      </c>
      <c r="G111" s="55"/>
      <c r="H111" s="55"/>
      <c r="I111" s="182"/>
      <c r="J111" s="203"/>
      <c r="K111" s="177"/>
    </row>
    <row r="112" spans="1:11" s="33" customFormat="1" x14ac:dyDescent="0.2">
      <c r="A112" s="52" t="s">
        <v>1136</v>
      </c>
      <c r="B112" s="55">
        <v>41</v>
      </c>
      <c r="C112" s="52" t="s">
        <v>451</v>
      </c>
      <c r="D112" s="52"/>
      <c r="E112" s="52" t="s">
        <v>583</v>
      </c>
      <c r="F112" s="55">
        <v>0</v>
      </c>
      <c r="G112" s="55" t="s">
        <v>449</v>
      </c>
      <c r="H112" s="55">
        <v>0</v>
      </c>
      <c r="I112" s="182"/>
      <c r="J112" s="196"/>
      <c r="K112" s="200" t="s">
        <v>2576</v>
      </c>
    </row>
    <row r="113" spans="1:11" s="33" customFormat="1" x14ac:dyDescent="0.2">
      <c r="A113" s="52"/>
      <c r="B113" s="55"/>
      <c r="C113" s="52"/>
      <c r="D113" s="52"/>
      <c r="E113" s="52" t="s">
        <v>577</v>
      </c>
      <c r="F113" s="55">
        <v>1</v>
      </c>
      <c r="G113" s="55"/>
      <c r="H113" s="55"/>
      <c r="I113" s="182"/>
      <c r="J113" s="203"/>
      <c r="K113" s="177"/>
    </row>
    <row r="114" spans="1:11" s="33" customFormat="1" x14ac:dyDescent="0.2">
      <c r="A114" s="52"/>
      <c r="B114" s="55"/>
      <c r="C114" s="52"/>
      <c r="D114" s="52"/>
      <c r="E114" s="52" t="s">
        <v>586</v>
      </c>
      <c r="F114" s="55">
        <v>2</v>
      </c>
      <c r="G114" s="55"/>
      <c r="H114" s="55"/>
      <c r="I114" s="182"/>
      <c r="J114" s="203"/>
      <c r="K114" s="177"/>
    </row>
    <row r="115" spans="1:11" s="33" customFormat="1" x14ac:dyDescent="0.2">
      <c r="A115" s="52" t="s">
        <v>461</v>
      </c>
      <c r="B115" s="55">
        <v>42</v>
      </c>
      <c r="C115" s="52" t="s">
        <v>804</v>
      </c>
      <c r="D115" s="160" t="s">
        <v>760</v>
      </c>
      <c r="E115" s="52"/>
      <c r="F115" s="56" t="s">
        <v>303</v>
      </c>
      <c r="G115" s="55" t="s">
        <v>446</v>
      </c>
      <c r="H115" s="55">
        <v>99</v>
      </c>
      <c r="I115" s="182"/>
      <c r="J115" s="196" t="s">
        <v>1989</v>
      </c>
      <c r="K115" s="200" t="s">
        <v>2577</v>
      </c>
    </row>
    <row r="116" spans="1:11" s="33" customFormat="1" ht="22.5" x14ac:dyDescent="0.2">
      <c r="A116" s="52" t="s">
        <v>462</v>
      </c>
      <c r="B116" s="55">
        <v>43</v>
      </c>
      <c r="C116" s="52" t="s">
        <v>804</v>
      </c>
      <c r="D116" s="160" t="s">
        <v>697</v>
      </c>
      <c r="E116" s="52"/>
      <c r="F116" s="56" t="s">
        <v>303</v>
      </c>
      <c r="G116" s="55" t="s">
        <v>446</v>
      </c>
      <c r="H116" s="55">
        <v>99</v>
      </c>
      <c r="I116" s="182"/>
      <c r="J116" s="196" t="s">
        <v>3245</v>
      </c>
      <c r="K116" s="200" t="s">
        <v>2578</v>
      </c>
    </row>
    <row r="117" spans="1:11" s="33" customFormat="1" ht="22.5" x14ac:dyDescent="0.2">
      <c r="A117" s="52" t="s">
        <v>463</v>
      </c>
      <c r="B117" s="55">
        <v>44</v>
      </c>
      <c r="C117" s="52" t="s">
        <v>804</v>
      </c>
      <c r="D117" s="52" t="s">
        <v>668</v>
      </c>
      <c r="E117" s="52"/>
      <c r="F117" s="56" t="s">
        <v>303</v>
      </c>
      <c r="G117" s="55" t="s">
        <v>446</v>
      </c>
      <c r="H117" s="55">
        <v>99</v>
      </c>
      <c r="I117" s="182"/>
      <c r="J117" s="196" t="s">
        <v>1989</v>
      </c>
      <c r="K117" s="200" t="s">
        <v>2579</v>
      </c>
    </row>
    <row r="118" spans="1:11" s="33" customFormat="1" ht="22.5" x14ac:dyDescent="0.2">
      <c r="A118" s="52" t="s">
        <v>464</v>
      </c>
      <c r="B118" s="55">
        <v>45</v>
      </c>
      <c r="C118" s="52" t="s">
        <v>804</v>
      </c>
      <c r="D118" s="52" t="s">
        <v>669</v>
      </c>
      <c r="E118" s="52"/>
      <c r="F118" s="56" t="s">
        <v>303</v>
      </c>
      <c r="G118" s="55" t="s">
        <v>446</v>
      </c>
      <c r="H118" s="55">
        <v>99</v>
      </c>
      <c r="I118" s="182"/>
      <c r="J118" s="196" t="s">
        <v>1989</v>
      </c>
      <c r="K118" s="200" t="s">
        <v>2580</v>
      </c>
    </row>
    <row r="119" spans="1:11" s="33" customFormat="1" x14ac:dyDescent="0.2">
      <c r="A119" s="52" t="s">
        <v>465</v>
      </c>
      <c r="B119" s="55">
        <v>46</v>
      </c>
      <c r="C119" s="52" t="s">
        <v>804</v>
      </c>
      <c r="D119" s="52" t="s">
        <v>670</v>
      </c>
      <c r="E119" s="52"/>
      <c r="F119" s="56" t="s">
        <v>303</v>
      </c>
      <c r="G119" s="55" t="s">
        <v>446</v>
      </c>
      <c r="H119" s="55">
        <v>99</v>
      </c>
      <c r="I119" s="182"/>
      <c r="J119" s="196" t="s">
        <v>1989</v>
      </c>
      <c r="K119" s="200" t="s">
        <v>2581</v>
      </c>
    </row>
    <row r="120" spans="1:11" s="33" customFormat="1" x14ac:dyDescent="0.2">
      <c r="A120" s="52" t="s">
        <v>466</v>
      </c>
      <c r="B120" s="55">
        <v>47</v>
      </c>
      <c r="C120" s="52" t="s">
        <v>804</v>
      </c>
      <c r="D120" s="52" t="s">
        <v>671</v>
      </c>
      <c r="E120" s="52"/>
      <c r="F120" s="56" t="s">
        <v>303</v>
      </c>
      <c r="G120" s="55" t="s">
        <v>446</v>
      </c>
      <c r="H120" s="55">
        <v>99</v>
      </c>
      <c r="I120" s="182"/>
      <c r="J120" s="196" t="s">
        <v>1989</v>
      </c>
      <c r="K120" s="200" t="s">
        <v>2582</v>
      </c>
    </row>
    <row r="121" spans="1:11" s="33" customFormat="1" x14ac:dyDescent="0.2">
      <c r="A121" s="52" t="s">
        <v>467</v>
      </c>
      <c r="B121" s="55">
        <v>48</v>
      </c>
      <c r="C121" s="52" t="s">
        <v>804</v>
      </c>
      <c r="D121" s="52" t="s">
        <v>672</v>
      </c>
      <c r="E121" s="52"/>
      <c r="F121" s="56" t="s">
        <v>303</v>
      </c>
      <c r="G121" s="55" t="s">
        <v>446</v>
      </c>
      <c r="H121" s="55">
        <v>99</v>
      </c>
      <c r="I121" s="182"/>
      <c r="J121" s="196" t="s">
        <v>1989</v>
      </c>
      <c r="K121" s="200" t="s">
        <v>2583</v>
      </c>
    </row>
    <row r="122" spans="1:11" s="33" customFormat="1" ht="22.5" x14ac:dyDescent="0.2">
      <c r="A122" s="52" t="s">
        <v>468</v>
      </c>
      <c r="B122" s="55">
        <v>49</v>
      </c>
      <c r="C122" s="52" t="s">
        <v>804</v>
      </c>
      <c r="D122" s="52" t="s">
        <v>673</v>
      </c>
      <c r="E122" s="52"/>
      <c r="F122" s="56" t="s">
        <v>303</v>
      </c>
      <c r="G122" s="55" t="s">
        <v>446</v>
      </c>
      <c r="H122" s="55">
        <v>99</v>
      </c>
      <c r="I122" s="182"/>
      <c r="J122" s="196" t="s">
        <v>1989</v>
      </c>
      <c r="K122" s="200" t="s">
        <v>2584</v>
      </c>
    </row>
    <row r="123" spans="1:11" s="33" customFormat="1" ht="33.75" x14ac:dyDescent="0.2">
      <c r="A123" s="52" t="s">
        <v>469</v>
      </c>
      <c r="B123" s="55">
        <v>50</v>
      </c>
      <c r="C123" s="52" t="s">
        <v>804</v>
      </c>
      <c r="D123" s="160" t="s">
        <v>690</v>
      </c>
      <c r="E123" s="52"/>
      <c r="F123" s="56" t="s">
        <v>303</v>
      </c>
      <c r="G123" s="55" t="s">
        <v>446</v>
      </c>
      <c r="H123" s="55">
        <v>99</v>
      </c>
      <c r="I123" s="182"/>
      <c r="J123" s="218" t="s">
        <v>3297</v>
      </c>
      <c r="K123" s="200" t="s">
        <v>2585</v>
      </c>
    </row>
    <row r="124" spans="1:11" s="33" customFormat="1" x14ac:dyDescent="0.2">
      <c r="A124" s="52" t="s">
        <v>472</v>
      </c>
      <c r="B124" s="55">
        <v>51</v>
      </c>
      <c r="C124" s="52" t="s">
        <v>804</v>
      </c>
      <c r="D124" s="52" t="s">
        <v>674</v>
      </c>
      <c r="E124" s="52"/>
      <c r="F124" s="56" t="s">
        <v>303</v>
      </c>
      <c r="G124" s="55" t="s">
        <v>446</v>
      </c>
      <c r="H124" s="55">
        <v>99</v>
      </c>
      <c r="I124" s="182"/>
      <c r="J124" s="196" t="s">
        <v>1989</v>
      </c>
      <c r="K124" s="200" t="s">
        <v>2589</v>
      </c>
    </row>
    <row r="125" spans="1:11" s="33" customFormat="1" x14ac:dyDescent="0.2">
      <c r="A125" s="52" t="s">
        <v>473</v>
      </c>
      <c r="B125" s="55">
        <v>52</v>
      </c>
      <c r="C125" s="52" t="s">
        <v>804</v>
      </c>
      <c r="D125" s="52" t="s">
        <v>675</v>
      </c>
      <c r="E125" s="52"/>
      <c r="F125" s="56" t="s">
        <v>303</v>
      </c>
      <c r="G125" s="55" t="s">
        <v>446</v>
      </c>
      <c r="H125" s="55">
        <v>99</v>
      </c>
      <c r="I125" s="182"/>
      <c r="J125" s="196" t="s">
        <v>1989</v>
      </c>
      <c r="K125" s="200" t="s">
        <v>2590</v>
      </c>
    </row>
    <row r="126" spans="1:11" s="33" customFormat="1" x14ac:dyDescent="0.2">
      <c r="A126" s="52" t="s">
        <v>474</v>
      </c>
      <c r="B126" s="55">
        <v>53</v>
      </c>
      <c r="C126" s="52" t="s">
        <v>804</v>
      </c>
      <c r="D126" s="52" t="s">
        <v>676</v>
      </c>
      <c r="E126" s="52"/>
      <c r="F126" s="56" t="s">
        <v>303</v>
      </c>
      <c r="G126" s="55" t="s">
        <v>446</v>
      </c>
      <c r="H126" s="55">
        <v>99</v>
      </c>
      <c r="I126" s="182"/>
      <c r="J126" s="196" t="s">
        <v>1989</v>
      </c>
      <c r="K126" s="200" t="s">
        <v>2591</v>
      </c>
    </row>
    <row r="127" spans="1:11" s="33" customFormat="1" x14ac:dyDescent="0.2">
      <c r="A127" s="52" t="s">
        <v>475</v>
      </c>
      <c r="B127" s="55">
        <v>54</v>
      </c>
      <c r="C127" s="52" t="s">
        <v>804</v>
      </c>
      <c r="D127" s="52" t="s">
        <v>677</v>
      </c>
      <c r="E127" s="52"/>
      <c r="F127" s="56" t="s">
        <v>303</v>
      </c>
      <c r="G127" s="55" t="s">
        <v>446</v>
      </c>
      <c r="H127" s="55">
        <v>99</v>
      </c>
      <c r="I127" s="182"/>
      <c r="J127" s="196" t="s">
        <v>1989</v>
      </c>
      <c r="K127" s="200" t="s">
        <v>2592</v>
      </c>
    </row>
    <row r="128" spans="1:11" s="33" customFormat="1" x14ac:dyDescent="0.2">
      <c r="A128" s="52" t="s">
        <v>476</v>
      </c>
      <c r="B128" s="55">
        <v>55</v>
      </c>
      <c r="C128" s="52" t="s">
        <v>804</v>
      </c>
      <c r="D128" s="160" t="s">
        <v>763</v>
      </c>
      <c r="E128" s="52"/>
      <c r="F128" s="56" t="s">
        <v>303</v>
      </c>
      <c r="G128" s="55" t="s">
        <v>446</v>
      </c>
      <c r="H128" s="55">
        <v>99</v>
      </c>
      <c r="I128" s="182"/>
      <c r="J128" s="196" t="s">
        <v>1989</v>
      </c>
      <c r="K128" s="200" t="s">
        <v>2586</v>
      </c>
    </row>
    <row r="129" spans="1:11" s="33" customFormat="1" x14ac:dyDescent="0.2">
      <c r="A129" s="52" t="s">
        <v>477</v>
      </c>
      <c r="B129" s="55">
        <v>56</v>
      </c>
      <c r="C129" s="52" t="s">
        <v>804</v>
      </c>
      <c r="D129" s="160" t="s">
        <v>764</v>
      </c>
      <c r="E129" s="52"/>
      <c r="F129" s="56" t="s">
        <v>303</v>
      </c>
      <c r="G129" s="55" t="s">
        <v>446</v>
      </c>
      <c r="H129" s="55">
        <v>99</v>
      </c>
      <c r="I129" s="182"/>
      <c r="J129" s="196" t="s">
        <v>1989</v>
      </c>
      <c r="K129" s="200" t="s">
        <v>2587</v>
      </c>
    </row>
    <row r="130" spans="1:11" s="33" customFormat="1" ht="22.5" x14ac:dyDescent="0.2">
      <c r="A130" s="52" t="s">
        <v>588</v>
      </c>
      <c r="B130" s="55">
        <v>57</v>
      </c>
      <c r="C130" s="52" t="s">
        <v>804</v>
      </c>
      <c r="D130" s="160" t="s">
        <v>765</v>
      </c>
      <c r="E130" s="52"/>
      <c r="F130" s="56" t="s">
        <v>303</v>
      </c>
      <c r="G130" s="55" t="s">
        <v>446</v>
      </c>
      <c r="H130" s="55">
        <v>99</v>
      </c>
      <c r="I130" s="182"/>
      <c r="J130" s="196" t="s">
        <v>3246</v>
      </c>
      <c r="K130" s="200" t="s">
        <v>2588</v>
      </c>
    </row>
    <row r="131" spans="1:11" s="33" customFormat="1" x14ac:dyDescent="0.2">
      <c r="A131" s="52" t="s">
        <v>589</v>
      </c>
      <c r="B131" s="55">
        <v>58</v>
      </c>
      <c r="C131" s="52" t="s">
        <v>804</v>
      </c>
      <c r="D131" s="52" t="s">
        <v>766</v>
      </c>
      <c r="E131" s="52"/>
      <c r="F131" s="56" t="s">
        <v>303</v>
      </c>
      <c r="G131" s="55" t="s">
        <v>446</v>
      </c>
      <c r="H131" s="55">
        <v>99</v>
      </c>
      <c r="I131" s="182"/>
      <c r="J131" s="196" t="s">
        <v>1989</v>
      </c>
      <c r="K131" s="200" t="s">
        <v>2593</v>
      </c>
    </row>
    <row r="132" spans="1:11" s="33" customFormat="1" x14ac:dyDescent="0.2">
      <c r="A132" s="52" t="s">
        <v>590</v>
      </c>
      <c r="B132" s="55">
        <v>59</v>
      </c>
      <c r="C132" s="52" t="s">
        <v>804</v>
      </c>
      <c r="D132" s="52" t="s">
        <v>810</v>
      </c>
      <c r="E132" s="52"/>
      <c r="F132" s="56" t="s">
        <v>303</v>
      </c>
      <c r="G132" s="55" t="s">
        <v>446</v>
      </c>
      <c r="H132" s="55">
        <v>99</v>
      </c>
      <c r="I132" s="182"/>
      <c r="J132" s="196" t="s">
        <v>1989</v>
      </c>
      <c r="K132" s="200" t="s">
        <v>2594</v>
      </c>
    </row>
    <row r="133" spans="1:11" s="33" customFormat="1" x14ac:dyDescent="0.2">
      <c r="A133" s="52" t="s">
        <v>1137</v>
      </c>
      <c r="B133" s="55">
        <v>60</v>
      </c>
      <c r="C133" s="52" t="s">
        <v>804</v>
      </c>
      <c r="D133" s="52" t="s">
        <v>811</v>
      </c>
      <c r="E133" s="52"/>
      <c r="F133" s="56" t="s">
        <v>303</v>
      </c>
      <c r="G133" s="55" t="s">
        <v>446</v>
      </c>
      <c r="H133" s="55">
        <v>99</v>
      </c>
      <c r="I133" s="182"/>
      <c r="J133" s="196" t="s">
        <v>1989</v>
      </c>
      <c r="K133" s="200" t="s">
        <v>2595</v>
      </c>
    </row>
    <row r="134" spans="1:11" s="33" customFormat="1" x14ac:dyDescent="0.2">
      <c r="A134" s="52" t="s">
        <v>1138</v>
      </c>
      <c r="B134" s="55">
        <v>61</v>
      </c>
      <c r="C134" s="52" t="s">
        <v>804</v>
      </c>
      <c r="D134" s="52" t="s">
        <v>812</v>
      </c>
      <c r="E134" s="52"/>
      <c r="F134" s="56" t="s">
        <v>303</v>
      </c>
      <c r="G134" s="55" t="s">
        <v>446</v>
      </c>
      <c r="H134" s="55">
        <v>99</v>
      </c>
      <c r="I134" s="182"/>
      <c r="J134" s="196" t="s">
        <v>1989</v>
      </c>
      <c r="K134" s="200" t="s">
        <v>2596</v>
      </c>
    </row>
    <row r="135" spans="1:11" s="33" customFormat="1" x14ac:dyDescent="0.2">
      <c r="A135" s="52" t="s">
        <v>1139</v>
      </c>
      <c r="B135" s="55">
        <v>62</v>
      </c>
      <c r="C135" s="52" t="s">
        <v>804</v>
      </c>
      <c r="D135" s="52" t="s">
        <v>770</v>
      </c>
      <c r="E135" s="52"/>
      <c r="F135" s="56" t="s">
        <v>303</v>
      </c>
      <c r="G135" s="55" t="s">
        <v>446</v>
      </c>
      <c r="H135" s="55">
        <v>99</v>
      </c>
      <c r="I135" s="182"/>
      <c r="J135" s="196" t="s">
        <v>1989</v>
      </c>
      <c r="K135" s="200" t="s">
        <v>2597</v>
      </c>
    </row>
    <row r="136" spans="1:11" s="33" customFormat="1" x14ac:dyDescent="0.2">
      <c r="A136" s="52" t="s">
        <v>1140</v>
      </c>
      <c r="B136" s="55">
        <v>63</v>
      </c>
      <c r="C136" s="52" t="s">
        <v>804</v>
      </c>
      <c r="D136" s="52" t="s">
        <v>813</v>
      </c>
      <c r="E136" s="52"/>
      <c r="F136" s="56" t="s">
        <v>303</v>
      </c>
      <c r="G136" s="55" t="s">
        <v>446</v>
      </c>
      <c r="H136" s="55">
        <v>99</v>
      </c>
      <c r="I136" s="182"/>
      <c r="J136" s="196" t="s">
        <v>1989</v>
      </c>
      <c r="K136" s="200" t="s">
        <v>2598</v>
      </c>
    </row>
    <row r="137" spans="1:11" s="33" customFormat="1" ht="22.5" x14ac:dyDescent="0.2">
      <c r="A137" s="52" t="s">
        <v>1141</v>
      </c>
      <c r="B137" s="55">
        <v>64</v>
      </c>
      <c r="C137" s="52" t="s">
        <v>804</v>
      </c>
      <c r="D137" s="160" t="s">
        <v>691</v>
      </c>
      <c r="E137" s="52"/>
      <c r="F137" s="56" t="s">
        <v>303</v>
      </c>
      <c r="G137" s="55" t="s">
        <v>446</v>
      </c>
      <c r="H137" s="55">
        <v>99</v>
      </c>
      <c r="I137" s="182"/>
      <c r="J137" s="196" t="s">
        <v>3247</v>
      </c>
      <c r="K137" s="200" t="s">
        <v>2599</v>
      </c>
    </row>
    <row r="138" spans="1:11" s="33" customFormat="1" x14ac:dyDescent="0.2">
      <c r="A138" s="52" t="s">
        <v>1142</v>
      </c>
      <c r="B138" s="55">
        <v>65</v>
      </c>
      <c r="C138" s="52" t="s">
        <v>804</v>
      </c>
      <c r="D138" s="52" t="s">
        <v>678</v>
      </c>
      <c r="E138" s="52"/>
      <c r="F138" s="56" t="s">
        <v>303</v>
      </c>
      <c r="G138" s="55" t="s">
        <v>446</v>
      </c>
      <c r="H138" s="55">
        <v>99</v>
      </c>
      <c r="I138" s="182"/>
      <c r="J138" s="196" t="s">
        <v>1989</v>
      </c>
      <c r="K138" s="200" t="s">
        <v>2600</v>
      </c>
    </row>
    <row r="139" spans="1:11" s="33" customFormat="1" x14ac:dyDescent="0.2">
      <c r="A139" s="52" t="s">
        <v>1143</v>
      </c>
      <c r="B139" s="55">
        <v>66</v>
      </c>
      <c r="C139" s="52" t="s">
        <v>804</v>
      </c>
      <c r="D139" s="52" t="s">
        <v>3099</v>
      </c>
      <c r="E139" s="52"/>
      <c r="F139" s="56" t="s">
        <v>303</v>
      </c>
      <c r="G139" s="55" t="s">
        <v>446</v>
      </c>
      <c r="H139" s="55">
        <v>99</v>
      </c>
      <c r="I139" s="182"/>
      <c r="J139" s="196" t="s">
        <v>1989</v>
      </c>
      <c r="K139" s="200" t="s">
        <v>2601</v>
      </c>
    </row>
    <row r="140" spans="1:11" s="33" customFormat="1" x14ac:dyDescent="0.2">
      <c r="A140" s="52" t="s">
        <v>1144</v>
      </c>
      <c r="B140" s="55">
        <v>67</v>
      </c>
      <c r="C140" s="52" t="s">
        <v>804</v>
      </c>
      <c r="D140" s="52" t="s">
        <v>679</v>
      </c>
      <c r="E140" s="52"/>
      <c r="F140" s="56" t="s">
        <v>303</v>
      </c>
      <c r="G140" s="55" t="s">
        <v>446</v>
      </c>
      <c r="H140" s="55">
        <v>99</v>
      </c>
      <c r="I140" s="182"/>
      <c r="J140" s="196" t="s">
        <v>1989</v>
      </c>
      <c r="K140" s="200" t="s">
        <v>2602</v>
      </c>
    </row>
    <row r="141" spans="1:11" s="33" customFormat="1" x14ac:dyDescent="0.2">
      <c r="A141" s="52" t="s">
        <v>1145</v>
      </c>
      <c r="B141" s="55">
        <v>68</v>
      </c>
      <c r="C141" s="52" t="s">
        <v>804</v>
      </c>
      <c r="D141" s="52" t="s">
        <v>772</v>
      </c>
      <c r="E141" s="52"/>
      <c r="F141" s="56" t="s">
        <v>303</v>
      </c>
      <c r="G141" s="55" t="s">
        <v>446</v>
      </c>
      <c r="H141" s="55">
        <v>99</v>
      </c>
      <c r="I141" s="182"/>
      <c r="J141" s="196" t="s">
        <v>1989</v>
      </c>
      <c r="K141" s="200" t="s">
        <v>2603</v>
      </c>
    </row>
    <row r="142" spans="1:11" s="33" customFormat="1" x14ac:dyDescent="0.2">
      <c r="A142" s="52" t="s">
        <v>1146</v>
      </c>
      <c r="B142" s="55">
        <v>69</v>
      </c>
      <c r="C142" s="52" t="s">
        <v>804</v>
      </c>
      <c r="D142" s="52" t="s">
        <v>681</v>
      </c>
      <c r="E142" s="52"/>
      <c r="F142" s="56" t="s">
        <v>303</v>
      </c>
      <c r="G142" s="55" t="s">
        <v>446</v>
      </c>
      <c r="H142" s="55">
        <v>99</v>
      </c>
      <c r="I142" s="182"/>
      <c r="J142" s="196" t="s">
        <v>1989</v>
      </c>
      <c r="K142" s="200" t="s">
        <v>2604</v>
      </c>
    </row>
    <row r="143" spans="1:11" s="33" customFormat="1" x14ac:dyDescent="0.2">
      <c r="A143" s="52" t="s">
        <v>1147</v>
      </c>
      <c r="B143" s="55">
        <v>70</v>
      </c>
      <c r="C143" s="52" t="s">
        <v>804</v>
      </c>
      <c r="D143" s="52" t="s">
        <v>682</v>
      </c>
      <c r="E143" s="52"/>
      <c r="F143" s="56" t="s">
        <v>303</v>
      </c>
      <c r="G143" s="55" t="s">
        <v>446</v>
      </c>
      <c r="H143" s="55">
        <v>99</v>
      </c>
      <c r="I143" s="182"/>
      <c r="J143" s="196" t="s">
        <v>1989</v>
      </c>
      <c r="K143" s="200" t="s">
        <v>2605</v>
      </c>
    </row>
    <row r="144" spans="1:11" s="33" customFormat="1" x14ac:dyDescent="0.2">
      <c r="A144" s="52" t="s">
        <v>1148</v>
      </c>
      <c r="B144" s="55">
        <v>71</v>
      </c>
      <c r="C144" s="52" t="s">
        <v>804</v>
      </c>
      <c r="D144" s="52" t="s">
        <v>683</v>
      </c>
      <c r="E144" s="52"/>
      <c r="F144" s="56" t="s">
        <v>303</v>
      </c>
      <c r="G144" s="55" t="s">
        <v>446</v>
      </c>
      <c r="H144" s="55">
        <v>99</v>
      </c>
      <c r="I144" s="182"/>
      <c r="J144" s="196" t="s">
        <v>1989</v>
      </c>
      <c r="K144" s="200" t="s">
        <v>2606</v>
      </c>
    </row>
    <row r="145" spans="1:11" s="33" customFormat="1" x14ac:dyDescent="0.2">
      <c r="A145" s="52" t="s">
        <v>1149</v>
      </c>
      <c r="B145" s="55">
        <v>72</v>
      </c>
      <c r="C145" s="52" t="s">
        <v>804</v>
      </c>
      <c r="D145" s="52" t="s">
        <v>684</v>
      </c>
      <c r="E145" s="52"/>
      <c r="F145" s="56" t="s">
        <v>303</v>
      </c>
      <c r="G145" s="55" t="s">
        <v>446</v>
      </c>
      <c r="H145" s="55">
        <v>99</v>
      </c>
      <c r="I145" s="182"/>
      <c r="J145" s="196" t="s">
        <v>1989</v>
      </c>
      <c r="K145" s="200" t="s">
        <v>2607</v>
      </c>
    </row>
    <row r="146" spans="1:11" s="33" customFormat="1" x14ac:dyDescent="0.2">
      <c r="A146" s="52" t="s">
        <v>1150</v>
      </c>
      <c r="B146" s="55">
        <v>73</v>
      </c>
      <c r="C146" s="52" t="s">
        <v>804</v>
      </c>
      <c r="D146" s="52" t="s">
        <v>685</v>
      </c>
      <c r="E146" s="52"/>
      <c r="F146" s="56" t="s">
        <v>303</v>
      </c>
      <c r="G146" s="55" t="s">
        <v>446</v>
      </c>
      <c r="H146" s="55">
        <v>99</v>
      </c>
      <c r="I146" s="182"/>
      <c r="J146" s="196" t="s">
        <v>1989</v>
      </c>
      <c r="K146" s="200" t="s">
        <v>2608</v>
      </c>
    </row>
    <row r="147" spans="1:11" s="33" customFormat="1" x14ac:dyDescent="0.2">
      <c r="A147" s="52" t="s">
        <v>1151</v>
      </c>
      <c r="B147" s="55">
        <v>74</v>
      </c>
      <c r="C147" s="52" t="s">
        <v>804</v>
      </c>
      <c r="D147" s="52" t="s">
        <v>686</v>
      </c>
      <c r="E147" s="52"/>
      <c r="F147" s="56" t="s">
        <v>303</v>
      </c>
      <c r="G147" s="55" t="s">
        <v>446</v>
      </c>
      <c r="H147" s="55">
        <v>99</v>
      </c>
      <c r="I147" s="182"/>
      <c r="J147" s="196" t="s">
        <v>1989</v>
      </c>
      <c r="K147" s="200" t="s">
        <v>2609</v>
      </c>
    </row>
    <row r="148" spans="1:11" s="33" customFormat="1" x14ac:dyDescent="0.2">
      <c r="A148" s="52" t="s">
        <v>1152</v>
      </c>
      <c r="B148" s="55">
        <v>75</v>
      </c>
      <c r="C148" s="52" t="s">
        <v>804</v>
      </c>
      <c r="D148" s="52" t="s">
        <v>687</v>
      </c>
      <c r="E148" s="52"/>
      <c r="F148" s="56" t="s">
        <v>303</v>
      </c>
      <c r="G148" s="55" t="s">
        <v>446</v>
      </c>
      <c r="H148" s="55">
        <v>99</v>
      </c>
      <c r="I148" s="182"/>
      <c r="J148" s="196" t="s">
        <v>1989</v>
      </c>
      <c r="K148" s="200" t="s">
        <v>2610</v>
      </c>
    </row>
    <row r="149" spans="1:11" s="33" customFormat="1" x14ac:dyDescent="0.2">
      <c r="A149" s="52" t="s">
        <v>1153</v>
      </c>
      <c r="B149" s="55">
        <v>76</v>
      </c>
      <c r="C149" s="52" t="s">
        <v>804</v>
      </c>
      <c r="D149" s="52" t="s">
        <v>688</v>
      </c>
      <c r="E149" s="52"/>
      <c r="F149" s="56" t="s">
        <v>303</v>
      </c>
      <c r="G149" s="55" t="s">
        <v>446</v>
      </c>
      <c r="H149" s="55">
        <v>99</v>
      </c>
      <c r="I149" s="182"/>
      <c r="J149" s="196" t="s">
        <v>1989</v>
      </c>
      <c r="K149" s="200" t="s">
        <v>2611</v>
      </c>
    </row>
    <row r="150" spans="1:11" s="33" customFormat="1" x14ac:dyDescent="0.2">
      <c r="A150" s="52" t="s">
        <v>1154</v>
      </c>
      <c r="B150" s="55">
        <v>77</v>
      </c>
      <c r="C150" s="52" t="s">
        <v>804</v>
      </c>
      <c r="D150" s="52" t="s">
        <v>689</v>
      </c>
      <c r="E150" s="52"/>
      <c r="F150" s="56" t="s">
        <v>303</v>
      </c>
      <c r="G150" s="55" t="s">
        <v>446</v>
      </c>
      <c r="H150" s="55">
        <v>99</v>
      </c>
      <c r="I150" s="182"/>
      <c r="J150" s="196" t="s">
        <v>1989</v>
      </c>
      <c r="K150" s="200" t="s">
        <v>2612</v>
      </c>
    </row>
    <row r="151" spans="1:11" s="33" customFormat="1" ht="22.5" x14ac:dyDescent="0.2">
      <c r="A151" s="52" t="s">
        <v>1155</v>
      </c>
      <c r="B151" s="55">
        <v>78</v>
      </c>
      <c r="C151" s="52" t="s">
        <v>804</v>
      </c>
      <c r="D151" s="160" t="s">
        <v>692</v>
      </c>
      <c r="E151" s="52"/>
      <c r="F151" s="56" t="s">
        <v>303</v>
      </c>
      <c r="G151" s="55" t="s">
        <v>446</v>
      </c>
      <c r="H151" s="55">
        <v>99</v>
      </c>
      <c r="I151" s="182"/>
      <c r="J151" s="196" t="s">
        <v>3248</v>
      </c>
      <c r="K151" s="200" t="s">
        <v>2613</v>
      </c>
    </row>
    <row r="152" spans="1:11" s="33" customFormat="1" x14ac:dyDescent="0.2">
      <c r="A152" s="52" t="s">
        <v>1156</v>
      </c>
      <c r="B152" s="55">
        <v>79</v>
      </c>
      <c r="C152" s="52" t="s">
        <v>804</v>
      </c>
      <c r="D152" s="52" t="s">
        <v>693</v>
      </c>
      <c r="E152" s="52"/>
      <c r="F152" s="56" t="s">
        <v>303</v>
      </c>
      <c r="G152" s="55" t="s">
        <v>446</v>
      </c>
      <c r="H152" s="55">
        <v>99</v>
      </c>
      <c r="I152" s="182"/>
      <c r="J152" s="196" t="s">
        <v>1989</v>
      </c>
      <c r="K152" s="200" t="s">
        <v>2614</v>
      </c>
    </row>
    <row r="153" spans="1:11" s="33" customFormat="1" x14ac:dyDescent="0.2">
      <c r="A153" s="52" t="s">
        <v>1157</v>
      </c>
      <c r="B153" s="55">
        <v>80</v>
      </c>
      <c r="C153" s="52" t="s">
        <v>804</v>
      </c>
      <c r="D153" s="52" t="s">
        <v>694</v>
      </c>
      <c r="E153" s="52"/>
      <c r="F153" s="56" t="s">
        <v>303</v>
      </c>
      <c r="G153" s="55" t="s">
        <v>446</v>
      </c>
      <c r="H153" s="55">
        <v>99</v>
      </c>
      <c r="I153" s="182"/>
      <c r="J153" s="196" t="s">
        <v>1989</v>
      </c>
      <c r="K153" s="200" t="s">
        <v>2615</v>
      </c>
    </row>
    <row r="154" spans="1:11" s="33" customFormat="1" x14ac:dyDescent="0.2">
      <c r="A154" s="52" t="s">
        <v>1158</v>
      </c>
      <c r="B154" s="55">
        <v>81</v>
      </c>
      <c r="C154" s="52" t="s">
        <v>804</v>
      </c>
      <c r="D154" s="52" t="s">
        <v>695</v>
      </c>
      <c r="E154" s="52"/>
      <c r="F154" s="56" t="s">
        <v>303</v>
      </c>
      <c r="G154" s="55" t="s">
        <v>446</v>
      </c>
      <c r="H154" s="55">
        <v>99</v>
      </c>
      <c r="I154" s="182"/>
      <c r="J154" s="196" t="s">
        <v>1989</v>
      </c>
      <c r="K154" s="200" t="s">
        <v>2616</v>
      </c>
    </row>
    <row r="155" spans="1:11" s="33" customFormat="1" x14ac:dyDescent="0.2">
      <c r="A155" s="52" t="s">
        <v>1159</v>
      </c>
      <c r="B155" s="55">
        <v>82</v>
      </c>
      <c r="C155" s="52" t="s">
        <v>804</v>
      </c>
      <c r="D155" s="52" t="s">
        <v>696</v>
      </c>
      <c r="E155" s="52"/>
      <c r="F155" s="56" t="s">
        <v>303</v>
      </c>
      <c r="G155" s="55" t="s">
        <v>446</v>
      </c>
      <c r="H155" s="55">
        <v>99</v>
      </c>
      <c r="I155" s="182"/>
      <c r="J155" s="196" t="s">
        <v>1989</v>
      </c>
      <c r="K155" s="200" t="s">
        <v>2617</v>
      </c>
    </row>
    <row r="156" spans="1:11" s="33" customFormat="1" ht="22.5" x14ac:dyDescent="0.2">
      <c r="A156" s="52" t="s">
        <v>1160</v>
      </c>
      <c r="B156" s="55">
        <v>83</v>
      </c>
      <c r="C156" s="52" t="s">
        <v>804</v>
      </c>
      <c r="D156" s="160" t="s">
        <v>775</v>
      </c>
      <c r="E156" s="52"/>
      <c r="F156" s="56" t="s">
        <v>303</v>
      </c>
      <c r="G156" s="55" t="s">
        <v>446</v>
      </c>
      <c r="H156" s="55">
        <v>99</v>
      </c>
      <c r="I156" s="182"/>
      <c r="J156" s="196" t="s">
        <v>3249</v>
      </c>
      <c r="K156" s="200" t="s">
        <v>2618</v>
      </c>
    </row>
    <row r="157" spans="1:11" s="33" customFormat="1" x14ac:dyDescent="0.2">
      <c r="A157" s="52" t="s">
        <v>1161</v>
      </c>
      <c r="B157" s="55">
        <v>84</v>
      </c>
      <c r="C157" s="52" t="s">
        <v>804</v>
      </c>
      <c r="D157" s="52" t="s">
        <v>809</v>
      </c>
      <c r="E157" s="52"/>
      <c r="F157" s="56" t="s">
        <v>303</v>
      </c>
      <c r="G157" s="55" t="s">
        <v>446</v>
      </c>
      <c r="H157" s="55">
        <v>99</v>
      </c>
      <c r="I157" s="182"/>
      <c r="J157" s="196" t="s">
        <v>1989</v>
      </c>
      <c r="K157" s="200" t="s">
        <v>2619</v>
      </c>
    </row>
    <row r="158" spans="1:11" s="33" customFormat="1" x14ac:dyDescent="0.2">
      <c r="A158" s="52" t="s">
        <v>1162</v>
      </c>
      <c r="B158" s="55">
        <v>85</v>
      </c>
      <c r="C158" s="52" t="s">
        <v>804</v>
      </c>
      <c r="D158" s="52" t="s">
        <v>777</v>
      </c>
      <c r="E158" s="52"/>
      <c r="F158" s="56" t="s">
        <v>303</v>
      </c>
      <c r="G158" s="55" t="s">
        <v>446</v>
      </c>
      <c r="H158" s="55">
        <v>99</v>
      </c>
      <c r="I158" s="182"/>
      <c r="J158" s="196" t="s">
        <v>1989</v>
      </c>
      <c r="K158" s="200" t="s">
        <v>2620</v>
      </c>
    </row>
    <row r="159" spans="1:11" s="33" customFormat="1" ht="22.5" x14ac:dyDescent="0.2">
      <c r="A159" s="52" t="s">
        <v>1163</v>
      </c>
      <c r="B159" s="55">
        <v>86</v>
      </c>
      <c r="C159" s="52" t="s">
        <v>804</v>
      </c>
      <c r="D159" s="52" t="s">
        <v>778</v>
      </c>
      <c r="E159" s="52"/>
      <c r="F159" s="56" t="s">
        <v>303</v>
      </c>
      <c r="G159" s="55" t="s">
        <v>446</v>
      </c>
      <c r="H159" s="55">
        <v>99</v>
      </c>
      <c r="I159" s="182"/>
      <c r="J159" s="196" t="s">
        <v>1989</v>
      </c>
      <c r="K159" s="200" t="s">
        <v>2621</v>
      </c>
    </row>
    <row r="160" spans="1:11" s="33" customFormat="1" x14ac:dyDescent="0.2">
      <c r="A160" s="52" t="s">
        <v>1164</v>
      </c>
      <c r="B160" s="55">
        <v>87</v>
      </c>
      <c r="C160" s="52" t="s">
        <v>804</v>
      </c>
      <c r="D160" s="52" t="s">
        <v>779</v>
      </c>
      <c r="E160" s="52"/>
      <c r="F160" s="56" t="s">
        <v>303</v>
      </c>
      <c r="G160" s="55" t="s">
        <v>446</v>
      </c>
      <c r="H160" s="55">
        <v>99</v>
      </c>
      <c r="I160" s="182"/>
      <c r="J160" s="196" t="s">
        <v>1989</v>
      </c>
      <c r="K160" s="200" t="s">
        <v>2622</v>
      </c>
    </row>
    <row r="161" spans="1:11" s="33" customFormat="1" ht="22.5" x14ac:dyDescent="0.2">
      <c r="A161" s="52" t="s">
        <v>1165</v>
      </c>
      <c r="B161" s="55">
        <v>88</v>
      </c>
      <c r="C161" s="52" t="s">
        <v>804</v>
      </c>
      <c r="D161" s="160" t="s">
        <v>780</v>
      </c>
      <c r="E161" s="52"/>
      <c r="F161" s="56" t="s">
        <v>303</v>
      </c>
      <c r="G161" s="55" t="s">
        <v>446</v>
      </c>
      <c r="H161" s="55">
        <v>99</v>
      </c>
      <c r="I161" s="182"/>
      <c r="J161" s="196" t="s">
        <v>3250</v>
      </c>
      <c r="K161" s="200" t="s">
        <v>2623</v>
      </c>
    </row>
    <row r="162" spans="1:11" s="33" customFormat="1" x14ac:dyDescent="0.2">
      <c r="A162" s="52" t="s">
        <v>1166</v>
      </c>
      <c r="B162" s="55">
        <v>89</v>
      </c>
      <c r="C162" s="52" t="s">
        <v>804</v>
      </c>
      <c r="D162" s="52" t="s">
        <v>781</v>
      </c>
      <c r="E162" s="52"/>
      <c r="F162" s="56" t="s">
        <v>303</v>
      </c>
      <c r="G162" s="55" t="s">
        <v>446</v>
      </c>
      <c r="H162" s="55">
        <v>99</v>
      </c>
      <c r="I162" s="182"/>
      <c r="J162" s="196" t="s">
        <v>1989</v>
      </c>
      <c r="K162" s="200" t="s">
        <v>2624</v>
      </c>
    </row>
    <row r="163" spans="1:11" s="33" customFormat="1" x14ac:dyDescent="0.2">
      <c r="A163" s="52" t="s">
        <v>1167</v>
      </c>
      <c r="B163" s="55">
        <v>90</v>
      </c>
      <c r="C163" s="52" t="s">
        <v>804</v>
      </c>
      <c r="D163" s="52" t="s">
        <v>782</v>
      </c>
      <c r="E163" s="52"/>
      <c r="F163" s="56" t="s">
        <v>303</v>
      </c>
      <c r="G163" s="55" t="s">
        <v>446</v>
      </c>
      <c r="H163" s="55">
        <v>99</v>
      </c>
      <c r="I163" s="182"/>
      <c r="J163" s="196" t="s">
        <v>1989</v>
      </c>
      <c r="K163" s="200" t="s">
        <v>2625</v>
      </c>
    </row>
    <row r="164" spans="1:11" s="33" customFormat="1" x14ac:dyDescent="0.2">
      <c r="A164" s="52" t="s">
        <v>1168</v>
      </c>
      <c r="B164" s="55">
        <v>91</v>
      </c>
      <c r="C164" s="52" t="s">
        <v>804</v>
      </c>
      <c r="D164" s="160" t="s">
        <v>3260</v>
      </c>
      <c r="E164" s="52"/>
      <c r="F164" s="56" t="s">
        <v>303</v>
      </c>
      <c r="G164" s="55" t="s">
        <v>446</v>
      </c>
      <c r="H164" s="55">
        <v>99</v>
      </c>
      <c r="I164" s="182"/>
      <c r="J164" s="196" t="s">
        <v>1989</v>
      </c>
      <c r="K164" s="200" t="s">
        <v>2626</v>
      </c>
    </row>
    <row r="165" spans="1:11" s="33" customFormat="1" x14ac:dyDescent="0.2">
      <c r="A165" s="52" t="s">
        <v>453</v>
      </c>
      <c r="B165" s="55">
        <v>92</v>
      </c>
      <c r="C165" s="52" t="s">
        <v>452</v>
      </c>
      <c r="D165" s="52"/>
      <c r="E165" s="52" t="s">
        <v>583</v>
      </c>
      <c r="F165" s="55">
        <v>0</v>
      </c>
      <c r="G165" s="55" t="s">
        <v>449</v>
      </c>
      <c r="H165" s="55">
        <v>0</v>
      </c>
      <c r="I165" s="182"/>
      <c r="J165" s="196" t="s">
        <v>1989</v>
      </c>
      <c r="K165" s="200" t="s">
        <v>2627</v>
      </c>
    </row>
    <row r="166" spans="1:11" s="33" customFormat="1" x14ac:dyDescent="0.2">
      <c r="A166" s="52"/>
      <c r="B166" s="55"/>
      <c r="C166" s="52"/>
      <c r="D166" s="52"/>
      <c r="E166" s="52" t="s">
        <v>577</v>
      </c>
      <c r="F166" s="55">
        <v>1</v>
      </c>
      <c r="G166" s="55"/>
      <c r="H166" s="55"/>
      <c r="I166" s="182"/>
      <c r="J166" s="203"/>
      <c r="K166" s="177"/>
    </row>
    <row r="167" spans="1:11" s="33" customFormat="1" x14ac:dyDescent="0.2">
      <c r="A167" s="52"/>
      <c r="B167" s="55"/>
      <c r="C167" s="52"/>
      <c r="D167" s="52"/>
      <c r="E167" s="52" t="s">
        <v>586</v>
      </c>
      <c r="F167" s="55">
        <v>2</v>
      </c>
      <c r="G167" s="55"/>
      <c r="H167" s="55"/>
      <c r="I167" s="182"/>
      <c r="J167" s="203"/>
      <c r="K167" s="177"/>
    </row>
    <row r="168" spans="1:11" s="33" customFormat="1" x14ac:dyDescent="0.2">
      <c r="A168" s="52" t="s">
        <v>585</v>
      </c>
      <c r="B168" s="55">
        <v>93</v>
      </c>
      <c r="C168" s="52" t="s">
        <v>352</v>
      </c>
      <c r="D168" s="52"/>
      <c r="E168" s="52" t="s">
        <v>583</v>
      </c>
      <c r="F168" s="55">
        <v>0</v>
      </c>
      <c r="G168" s="55" t="s">
        <v>446</v>
      </c>
      <c r="H168" s="55">
        <v>0</v>
      </c>
      <c r="I168" s="182"/>
      <c r="J168" s="196"/>
      <c r="K168" s="200" t="s">
        <v>2628</v>
      </c>
    </row>
    <row r="169" spans="1:11" s="33" customFormat="1" x14ac:dyDescent="0.2">
      <c r="A169" s="52"/>
      <c r="B169" s="55"/>
      <c r="C169" s="52"/>
      <c r="D169" s="52"/>
      <c r="E169" s="52" t="s">
        <v>353</v>
      </c>
      <c r="F169" s="55">
        <v>1</v>
      </c>
      <c r="G169" s="55"/>
      <c r="H169" s="55"/>
      <c r="I169" s="182"/>
      <c r="J169" s="203"/>
      <c r="K169" s="177"/>
    </row>
    <row r="170" spans="1:11" s="33" customFormat="1" x14ac:dyDescent="0.2">
      <c r="A170" s="52"/>
      <c r="B170" s="55"/>
      <c r="C170" s="52"/>
      <c r="D170" s="52"/>
      <c r="E170" s="52" t="s">
        <v>698</v>
      </c>
      <c r="F170" s="55">
        <v>2</v>
      </c>
      <c r="G170" s="55"/>
      <c r="H170" s="55"/>
      <c r="I170" s="182"/>
      <c r="J170" s="203"/>
      <c r="K170" s="177"/>
    </row>
    <row r="171" spans="1:11" s="33" customFormat="1" x14ac:dyDescent="0.2">
      <c r="A171" s="52"/>
      <c r="B171" s="55"/>
      <c r="C171" s="52"/>
      <c r="D171" s="52"/>
      <c r="E171" s="52" t="s">
        <v>699</v>
      </c>
      <c r="F171" s="55">
        <v>3</v>
      </c>
      <c r="G171" s="55"/>
      <c r="H171" s="55"/>
      <c r="I171" s="182"/>
      <c r="J171" s="203"/>
      <c r="K171" s="177"/>
    </row>
    <row r="172" spans="1:11" s="33" customFormat="1" x14ac:dyDescent="0.2">
      <c r="A172" s="52"/>
      <c r="B172" s="55"/>
      <c r="C172" s="52"/>
      <c r="D172" s="52"/>
      <c r="E172" s="52" t="s">
        <v>805</v>
      </c>
      <c r="F172" s="55">
        <v>4</v>
      </c>
      <c r="G172" s="55"/>
      <c r="H172" s="55"/>
      <c r="I172" s="182"/>
      <c r="J172" s="203"/>
      <c r="K172" s="177"/>
    </row>
    <row r="173" spans="1:11" s="33" customFormat="1" x14ac:dyDescent="0.2">
      <c r="A173" s="52"/>
      <c r="B173" s="55"/>
      <c r="C173" s="52"/>
      <c r="D173" s="52"/>
      <c r="E173" s="52" t="s">
        <v>700</v>
      </c>
      <c r="F173" s="55">
        <v>5</v>
      </c>
      <c r="G173" s="55"/>
      <c r="H173" s="55"/>
      <c r="I173" s="182"/>
      <c r="J173" s="203"/>
      <c r="K173" s="177"/>
    </row>
    <row r="174" spans="1:11" s="33" customFormat="1" x14ac:dyDescent="0.2">
      <c r="A174" s="52"/>
      <c r="B174" s="55"/>
      <c r="C174" s="52"/>
      <c r="D174" s="52"/>
      <c r="E174" s="52" t="s">
        <v>701</v>
      </c>
      <c r="F174" s="55">
        <v>6</v>
      </c>
      <c r="G174" s="55"/>
      <c r="H174" s="55"/>
      <c r="I174" s="182"/>
      <c r="J174" s="203"/>
      <c r="K174" s="177"/>
    </row>
    <row r="175" spans="1:11" s="33" customFormat="1" x14ac:dyDescent="0.2">
      <c r="A175" s="52"/>
      <c r="B175" s="55"/>
      <c r="C175" s="52"/>
      <c r="D175" s="52"/>
      <c r="E175" s="52" t="s">
        <v>702</v>
      </c>
      <c r="F175" s="55">
        <v>7</v>
      </c>
      <c r="G175" s="55"/>
      <c r="H175" s="55"/>
      <c r="I175" s="182"/>
      <c r="J175" s="203"/>
      <c r="K175" s="177"/>
    </row>
    <row r="176" spans="1:11" s="33" customFormat="1" x14ac:dyDescent="0.2">
      <c r="A176" s="52"/>
      <c r="B176" s="55"/>
      <c r="C176" s="52"/>
      <c r="D176" s="52"/>
      <c r="E176" s="52" t="s">
        <v>703</v>
      </c>
      <c r="F176" s="55">
        <v>8</v>
      </c>
      <c r="G176" s="55"/>
      <c r="H176" s="55"/>
      <c r="I176" s="182"/>
      <c r="J176" s="203"/>
      <c r="K176" s="177"/>
    </row>
    <row r="177" spans="1:11" s="33" customFormat="1" x14ac:dyDescent="0.2">
      <c r="A177" s="52"/>
      <c r="B177" s="55"/>
      <c r="C177" s="52"/>
      <c r="D177" s="52"/>
      <c r="E177" s="52" t="s">
        <v>704</v>
      </c>
      <c r="F177" s="55">
        <v>9</v>
      </c>
      <c r="G177" s="55"/>
      <c r="H177" s="55"/>
      <c r="I177" s="182"/>
      <c r="J177" s="203"/>
      <c r="K177" s="177"/>
    </row>
    <row r="178" spans="1:11" s="33" customFormat="1" x14ac:dyDescent="0.2">
      <c r="A178" s="52"/>
      <c r="B178" s="55"/>
      <c r="C178" s="52"/>
      <c r="D178" s="52"/>
      <c r="E178" s="52" t="s">
        <v>705</v>
      </c>
      <c r="F178" s="55">
        <v>10</v>
      </c>
      <c r="G178" s="55"/>
      <c r="H178" s="55"/>
      <c r="I178" s="182"/>
      <c r="J178" s="203"/>
      <c r="K178" s="177"/>
    </row>
    <row r="179" spans="1:11" s="33" customFormat="1" ht="22.5" x14ac:dyDescent="0.2">
      <c r="A179" s="52"/>
      <c r="B179" s="55"/>
      <c r="C179" s="52"/>
      <c r="D179" s="52"/>
      <c r="E179" s="52" t="s">
        <v>706</v>
      </c>
      <c r="F179" s="55">
        <v>11</v>
      </c>
      <c r="G179" s="55"/>
      <c r="H179" s="55"/>
      <c r="I179" s="182"/>
      <c r="J179" s="203"/>
      <c r="K179" s="177"/>
    </row>
    <row r="180" spans="1:11" s="33" customFormat="1" x14ac:dyDescent="0.2">
      <c r="A180" s="52"/>
      <c r="B180" s="55"/>
      <c r="C180" s="52"/>
      <c r="D180" s="52"/>
      <c r="E180" s="52" t="s">
        <v>707</v>
      </c>
      <c r="F180" s="55">
        <v>12</v>
      </c>
      <c r="G180" s="55"/>
      <c r="H180" s="55"/>
      <c r="I180" s="182"/>
      <c r="J180" s="203"/>
      <c r="K180" s="177"/>
    </row>
    <row r="181" spans="1:11" s="33" customFormat="1" ht="33.75" x14ac:dyDescent="0.2">
      <c r="A181" s="52"/>
      <c r="B181" s="55"/>
      <c r="C181" s="52"/>
      <c r="D181" s="52"/>
      <c r="E181" s="52" t="s">
        <v>1995</v>
      </c>
      <c r="F181" s="55">
        <v>13</v>
      </c>
      <c r="G181" s="55"/>
      <c r="H181" s="55"/>
      <c r="I181" s="182"/>
      <c r="J181" s="203"/>
      <c r="K181" s="177"/>
    </row>
    <row r="182" spans="1:11" s="33" customFormat="1" x14ac:dyDescent="0.2">
      <c r="A182" s="52"/>
      <c r="B182" s="55"/>
      <c r="C182" s="52"/>
      <c r="D182" s="52"/>
      <c r="E182" s="52" t="s">
        <v>806</v>
      </c>
      <c r="F182" s="55">
        <v>14</v>
      </c>
      <c r="G182" s="55"/>
      <c r="H182" s="55"/>
      <c r="I182" s="182"/>
      <c r="J182" s="203"/>
      <c r="K182" s="177"/>
    </row>
    <row r="183" spans="1:11" s="33" customFormat="1" x14ac:dyDescent="0.2">
      <c r="A183" s="52"/>
      <c r="B183" s="55"/>
      <c r="C183" s="52"/>
      <c r="D183" s="52"/>
      <c r="E183" s="52" t="s">
        <v>708</v>
      </c>
      <c r="F183" s="55">
        <v>15</v>
      </c>
      <c r="G183" s="55"/>
      <c r="H183" s="55"/>
      <c r="I183" s="182"/>
      <c r="J183" s="203"/>
      <c r="K183" s="177"/>
    </row>
    <row r="184" spans="1:11" s="33" customFormat="1" x14ac:dyDescent="0.2">
      <c r="A184" s="52"/>
      <c r="B184" s="55"/>
      <c r="C184" s="52"/>
      <c r="D184" s="52"/>
      <c r="E184" s="52" t="s">
        <v>807</v>
      </c>
      <c r="F184" s="55">
        <v>16</v>
      </c>
      <c r="G184" s="55"/>
      <c r="H184" s="55"/>
      <c r="I184" s="182"/>
      <c r="J184" s="203"/>
      <c r="K184" s="177"/>
    </row>
    <row r="185" spans="1:11" s="33" customFormat="1" x14ac:dyDescent="0.2">
      <c r="A185" s="52"/>
      <c r="B185" s="55"/>
      <c r="C185" s="52"/>
      <c r="D185" s="52"/>
      <c r="E185" s="52" t="s">
        <v>709</v>
      </c>
      <c r="F185" s="55">
        <v>17</v>
      </c>
      <c r="G185" s="55"/>
      <c r="H185" s="55"/>
      <c r="I185" s="182"/>
      <c r="J185" s="203"/>
      <c r="K185" s="177"/>
    </row>
    <row r="186" spans="1:11" s="33" customFormat="1" x14ac:dyDescent="0.2">
      <c r="A186" s="52"/>
      <c r="B186" s="55"/>
      <c r="C186" s="52"/>
      <c r="D186" s="52"/>
      <c r="E186" s="52" t="s">
        <v>808</v>
      </c>
      <c r="F186" s="55">
        <v>18</v>
      </c>
      <c r="G186" s="55"/>
      <c r="H186" s="55"/>
      <c r="I186" s="182"/>
      <c r="J186" s="203"/>
      <c r="K186" s="177"/>
    </row>
    <row r="187" spans="1:11" s="33" customFormat="1" x14ac:dyDescent="0.2">
      <c r="A187" s="52"/>
      <c r="B187" s="55"/>
      <c r="C187" s="52"/>
      <c r="D187" s="52"/>
      <c r="E187" s="52" t="s">
        <v>710</v>
      </c>
      <c r="F187" s="55">
        <v>19</v>
      </c>
      <c r="G187" s="55"/>
      <c r="H187" s="55"/>
      <c r="I187" s="182"/>
      <c r="J187" s="203"/>
      <c r="K187" s="177"/>
    </row>
    <row r="188" spans="1:11" s="33" customFormat="1" x14ac:dyDescent="0.2">
      <c r="A188" s="52"/>
      <c r="B188" s="55"/>
      <c r="C188" s="52"/>
      <c r="D188" s="52"/>
      <c r="E188" s="52" t="s">
        <v>711</v>
      </c>
      <c r="F188" s="55">
        <v>20</v>
      </c>
      <c r="G188" s="55"/>
      <c r="H188" s="55"/>
      <c r="I188" s="182"/>
      <c r="J188" s="203"/>
      <c r="K188" s="177"/>
    </row>
    <row r="189" spans="1:11" s="33" customFormat="1" x14ac:dyDescent="0.2">
      <c r="A189" s="52"/>
      <c r="B189" s="55"/>
      <c r="C189" s="52"/>
      <c r="D189" s="52"/>
      <c r="E189" s="52" t="s">
        <v>712</v>
      </c>
      <c r="F189" s="55">
        <v>21</v>
      </c>
      <c r="G189" s="55"/>
      <c r="H189" s="55"/>
      <c r="I189" s="182"/>
      <c r="J189" s="203"/>
      <c r="K189" s="177"/>
    </row>
    <row r="190" spans="1:11" s="33" customFormat="1" x14ac:dyDescent="0.2">
      <c r="A190" s="52"/>
      <c r="B190" s="55"/>
      <c r="C190" s="52"/>
      <c r="D190" s="52"/>
      <c r="E190" s="52" t="s">
        <v>754</v>
      </c>
      <c r="F190" s="55">
        <v>22</v>
      </c>
      <c r="G190" s="55"/>
      <c r="H190" s="55"/>
      <c r="I190" s="182"/>
      <c r="J190" s="203"/>
      <c r="K190" s="177"/>
    </row>
    <row r="191" spans="1:11" s="33" customFormat="1" x14ac:dyDescent="0.2">
      <c r="A191" s="52"/>
      <c r="B191" s="55"/>
      <c r="C191" s="52"/>
      <c r="D191" s="52"/>
      <c r="E191" s="52" t="s">
        <v>713</v>
      </c>
      <c r="F191" s="55">
        <v>23</v>
      </c>
      <c r="G191" s="55"/>
      <c r="H191" s="55"/>
      <c r="I191" s="182"/>
      <c r="J191" s="203"/>
      <c r="K191" s="177"/>
    </row>
    <row r="192" spans="1:11" s="33" customFormat="1" x14ac:dyDescent="0.2">
      <c r="A192" s="52" t="s">
        <v>454</v>
      </c>
      <c r="B192" s="55">
        <v>94</v>
      </c>
      <c r="C192" s="52" t="s">
        <v>359</v>
      </c>
      <c r="D192" s="52" t="s">
        <v>360</v>
      </c>
      <c r="E192" s="52" t="s">
        <v>583</v>
      </c>
      <c r="F192" s="55">
        <v>0</v>
      </c>
      <c r="G192" s="55" t="s">
        <v>449</v>
      </c>
      <c r="H192" s="55">
        <v>0</v>
      </c>
      <c r="I192" s="182" t="s">
        <v>3193</v>
      </c>
      <c r="J192" s="196"/>
      <c r="K192" s="200" t="s">
        <v>2629</v>
      </c>
    </row>
    <row r="193" spans="1:11" s="33" customFormat="1" x14ac:dyDescent="0.2">
      <c r="A193" s="52"/>
      <c r="B193" s="55"/>
      <c r="C193" s="52"/>
      <c r="D193" s="52"/>
      <c r="E193" s="52" t="s">
        <v>577</v>
      </c>
      <c r="F193" s="55">
        <v>1</v>
      </c>
      <c r="G193" s="55"/>
      <c r="H193" s="55"/>
      <c r="I193" s="182"/>
      <c r="J193" s="203"/>
      <c r="K193" s="177"/>
    </row>
    <row r="194" spans="1:11" s="33" customFormat="1" x14ac:dyDescent="0.2">
      <c r="A194" s="52"/>
      <c r="B194" s="55"/>
      <c r="C194" s="52"/>
      <c r="D194" s="52"/>
      <c r="E194" s="52" t="s">
        <v>586</v>
      </c>
      <c r="F194" s="55">
        <v>2</v>
      </c>
      <c r="G194" s="55"/>
      <c r="H194" s="55"/>
      <c r="I194" s="182"/>
      <c r="J194" s="203"/>
      <c r="K194" s="177"/>
    </row>
    <row r="195" spans="1:11" s="33" customFormat="1" x14ac:dyDescent="0.2">
      <c r="A195" s="52" t="s">
        <v>455</v>
      </c>
      <c r="B195" s="55">
        <v>95</v>
      </c>
      <c r="C195" s="52" t="s">
        <v>359</v>
      </c>
      <c r="D195" s="52" t="s">
        <v>551</v>
      </c>
      <c r="E195" s="52" t="s">
        <v>583</v>
      </c>
      <c r="F195" s="55">
        <v>0</v>
      </c>
      <c r="G195" s="55" t="s">
        <v>449</v>
      </c>
      <c r="H195" s="55">
        <v>0</v>
      </c>
      <c r="I195" s="182" t="s">
        <v>3193</v>
      </c>
      <c r="J195" s="196"/>
      <c r="K195" s="200" t="s">
        <v>2630</v>
      </c>
    </row>
    <row r="196" spans="1:11" s="33" customFormat="1" x14ac:dyDescent="0.2">
      <c r="A196" s="52"/>
      <c r="B196" s="55"/>
      <c r="C196" s="52"/>
      <c r="D196" s="52"/>
      <c r="E196" s="52" t="s">
        <v>577</v>
      </c>
      <c r="F196" s="55">
        <v>1</v>
      </c>
      <c r="G196" s="55"/>
      <c r="H196" s="55"/>
      <c r="I196" s="182"/>
      <c r="J196" s="203"/>
      <c r="K196" s="177"/>
    </row>
    <row r="197" spans="1:11" s="33" customFormat="1" x14ac:dyDescent="0.2">
      <c r="A197" s="52"/>
      <c r="B197" s="55"/>
      <c r="C197" s="52"/>
      <c r="D197" s="52"/>
      <c r="E197" s="52" t="s">
        <v>586</v>
      </c>
      <c r="F197" s="55">
        <v>2</v>
      </c>
      <c r="G197" s="55"/>
      <c r="H197" s="55"/>
      <c r="I197" s="182"/>
      <c r="J197" s="203"/>
      <c r="K197" s="177"/>
    </row>
    <row r="198" spans="1:11" s="33" customFormat="1" x14ac:dyDescent="0.2">
      <c r="A198" s="52" t="s">
        <v>456</v>
      </c>
      <c r="B198" s="55">
        <v>96</v>
      </c>
      <c r="C198" s="52" t="s">
        <v>359</v>
      </c>
      <c r="D198" s="52" t="s">
        <v>366</v>
      </c>
      <c r="E198" s="52" t="s">
        <v>583</v>
      </c>
      <c r="F198" s="55">
        <v>0</v>
      </c>
      <c r="G198" s="55" t="s">
        <v>449</v>
      </c>
      <c r="H198" s="55">
        <v>0</v>
      </c>
      <c r="I198" s="182" t="s">
        <v>3193</v>
      </c>
      <c r="J198" s="196"/>
      <c r="K198" s="200" t="s">
        <v>2631</v>
      </c>
    </row>
    <row r="199" spans="1:11" s="33" customFormat="1" x14ac:dyDescent="0.2">
      <c r="A199" s="52"/>
      <c r="B199" s="55"/>
      <c r="C199" s="52"/>
      <c r="D199" s="52"/>
      <c r="E199" s="52" t="s">
        <v>577</v>
      </c>
      <c r="F199" s="55">
        <v>1</v>
      </c>
      <c r="G199" s="55"/>
      <c r="H199" s="55"/>
      <c r="I199" s="182"/>
      <c r="J199" s="203"/>
      <c r="K199" s="177"/>
    </row>
    <row r="200" spans="1:11" s="33" customFormat="1" x14ac:dyDescent="0.2">
      <c r="A200" s="52"/>
      <c r="B200" s="55"/>
      <c r="C200" s="52"/>
      <c r="D200" s="52"/>
      <c r="E200" s="52" t="s">
        <v>586</v>
      </c>
      <c r="F200" s="55">
        <v>2</v>
      </c>
      <c r="G200" s="55"/>
      <c r="H200" s="55"/>
      <c r="I200" s="182"/>
      <c r="J200" s="203"/>
      <c r="K200" s="177"/>
    </row>
    <row r="201" spans="1:11" s="33" customFormat="1" x14ac:dyDescent="0.2">
      <c r="A201" s="52" t="s">
        <v>457</v>
      </c>
      <c r="B201" s="55">
        <v>97</v>
      </c>
      <c r="C201" s="52" t="s">
        <v>359</v>
      </c>
      <c r="D201" s="52" t="s">
        <v>367</v>
      </c>
      <c r="E201" s="52" t="s">
        <v>583</v>
      </c>
      <c r="F201" s="55">
        <v>0</v>
      </c>
      <c r="G201" s="55" t="s">
        <v>449</v>
      </c>
      <c r="H201" s="55">
        <v>0</v>
      </c>
      <c r="I201" s="182" t="s">
        <v>3193</v>
      </c>
      <c r="J201" s="196"/>
      <c r="K201" s="200" t="s">
        <v>2632</v>
      </c>
    </row>
    <row r="202" spans="1:11" s="33" customFormat="1" x14ac:dyDescent="0.2">
      <c r="A202" s="52"/>
      <c r="B202" s="55"/>
      <c r="C202" s="52"/>
      <c r="D202" s="52"/>
      <c r="E202" s="52" t="s">
        <v>577</v>
      </c>
      <c r="F202" s="55">
        <v>1</v>
      </c>
      <c r="G202" s="55"/>
      <c r="H202" s="55"/>
      <c r="I202" s="182"/>
      <c r="J202" s="203"/>
      <c r="K202" s="177"/>
    </row>
    <row r="203" spans="1:11" s="33" customFormat="1" x14ac:dyDescent="0.2">
      <c r="A203" s="52"/>
      <c r="B203" s="55"/>
      <c r="C203" s="52"/>
      <c r="D203" s="52"/>
      <c r="E203" s="52" t="s">
        <v>586</v>
      </c>
      <c r="F203" s="55">
        <v>2</v>
      </c>
      <c r="G203" s="55"/>
      <c r="H203" s="55"/>
      <c r="I203" s="182"/>
      <c r="J203" s="203"/>
      <c r="K203" s="177"/>
    </row>
    <row r="204" spans="1:11" s="33" customFormat="1" x14ac:dyDescent="0.2">
      <c r="A204" s="52" t="s">
        <v>458</v>
      </c>
      <c r="B204" s="55">
        <v>98</v>
      </c>
      <c r="C204" s="52" t="s">
        <v>359</v>
      </c>
      <c r="D204" s="52" t="s">
        <v>555</v>
      </c>
      <c r="E204" s="52" t="s">
        <v>583</v>
      </c>
      <c r="F204" s="55">
        <v>0</v>
      </c>
      <c r="G204" s="55" t="s">
        <v>449</v>
      </c>
      <c r="H204" s="55">
        <v>0</v>
      </c>
      <c r="I204" s="182" t="s">
        <v>3193</v>
      </c>
      <c r="J204" s="196"/>
      <c r="K204" s="200" t="s">
        <v>2633</v>
      </c>
    </row>
    <row r="205" spans="1:11" s="33" customFormat="1" x14ac:dyDescent="0.2">
      <c r="A205" s="52"/>
      <c r="B205" s="55"/>
      <c r="C205" s="52"/>
      <c r="D205" s="52"/>
      <c r="E205" s="52" t="s">
        <v>577</v>
      </c>
      <c r="F205" s="55">
        <v>1</v>
      </c>
      <c r="G205" s="55"/>
      <c r="H205" s="55"/>
      <c r="I205" s="182"/>
      <c r="J205" s="203"/>
      <c r="K205" s="177"/>
    </row>
    <row r="206" spans="1:11" s="33" customFormat="1" x14ac:dyDescent="0.2">
      <c r="A206" s="52"/>
      <c r="B206" s="55"/>
      <c r="C206" s="52"/>
      <c r="D206" s="52"/>
      <c r="E206" s="52" t="s">
        <v>586</v>
      </c>
      <c r="F206" s="55">
        <v>2</v>
      </c>
      <c r="G206" s="55"/>
      <c r="H206" s="55"/>
      <c r="I206" s="182"/>
      <c r="J206" s="203"/>
      <c r="K206" s="177"/>
    </row>
    <row r="207" spans="1:11" s="33" customFormat="1" x14ac:dyDescent="0.2">
      <c r="A207" s="52" t="s">
        <v>459</v>
      </c>
      <c r="B207" s="55">
        <v>99</v>
      </c>
      <c r="C207" s="52" t="s">
        <v>359</v>
      </c>
      <c r="D207" s="52" t="s">
        <v>554</v>
      </c>
      <c r="E207" s="52" t="s">
        <v>583</v>
      </c>
      <c r="F207" s="55">
        <v>0</v>
      </c>
      <c r="G207" s="55" t="s">
        <v>449</v>
      </c>
      <c r="H207" s="55">
        <v>0</v>
      </c>
      <c r="I207" s="182" t="s">
        <v>3193</v>
      </c>
      <c r="J207" s="196"/>
      <c r="K207" s="200" t="s">
        <v>2634</v>
      </c>
    </row>
    <row r="208" spans="1:11" s="33" customFormat="1" x14ac:dyDescent="0.2">
      <c r="A208" s="52"/>
      <c r="B208" s="55"/>
      <c r="C208" s="52"/>
      <c r="D208" s="52"/>
      <c r="E208" s="52" t="s">
        <v>577</v>
      </c>
      <c r="F208" s="55">
        <v>1</v>
      </c>
      <c r="G208" s="55"/>
      <c r="H208" s="55"/>
      <c r="I208" s="182"/>
      <c r="J208" s="203"/>
      <c r="K208" s="177"/>
    </row>
    <row r="209" spans="1:11" s="33" customFormat="1" x14ac:dyDescent="0.2">
      <c r="A209" s="52"/>
      <c r="B209" s="55"/>
      <c r="C209" s="52"/>
      <c r="D209" s="52"/>
      <c r="E209" s="52" t="s">
        <v>586</v>
      </c>
      <c r="F209" s="55">
        <v>2</v>
      </c>
      <c r="G209" s="55"/>
      <c r="H209" s="55"/>
      <c r="I209" s="182"/>
      <c r="J209" s="203"/>
      <c r="K209" s="177"/>
    </row>
    <row r="210" spans="1:11" s="33" customFormat="1" x14ac:dyDescent="0.2">
      <c r="A210" s="52" t="s">
        <v>460</v>
      </c>
      <c r="B210" s="55">
        <v>100</v>
      </c>
      <c r="C210" s="52" t="s">
        <v>359</v>
      </c>
      <c r="D210" s="52" t="s">
        <v>361</v>
      </c>
      <c r="E210" s="52" t="s">
        <v>583</v>
      </c>
      <c r="F210" s="55">
        <v>0</v>
      </c>
      <c r="G210" s="55" t="s">
        <v>449</v>
      </c>
      <c r="H210" s="55">
        <v>0</v>
      </c>
      <c r="I210" s="182" t="s">
        <v>3193</v>
      </c>
      <c r="J210" s="196"/>
      <c r="K210" s="200" t="s">
        <v>2635</v>
      </c>
    </row>
    <row r="211" spans="1:11" s="33" customFormat="1" x14ac:dyDescent="0.2">
      <c r="A211" s="52"/>
      <c r="B211" s="55"/>
      <c r="C211" s="52"/>
      <c r="D211" s="52"/>
      <c r="E211" s="52" t="s">
        <v>577</v>
      </c>
      <c r="F211" s="55">
        <v>1</v>
      </c>
      <c r="G211" s="55"/>
      <c r="H211" s="55"/>
      <c r="I211" s="182"/>
      <c r="J211" s="203"/>
      <c r="K211" s="177"/>
    </row>
    <row r="212" spans="1:11" s="33" customFormat="1" x14ac:dyDescent="0.2">
      <c r="A212" s="52"/>
      <c r="B212" s="55"/>
      <c r="C212" s="52"/>
      <c r="D212" s="52"/>
      <c r="E212" s="52" t="s">
        <v>586</v>
      </c>
      <c r="F212" s="55">
        <v>2</v>
      </c>
      <c r="G212" s="55"/>
      <c r="H212" s="55"/>
      <c r="I212" s="182"/>
      <c r="J212" s="203"/>
      <c r="K212" s="177"/>
    </row>
    <row r="213" spans="1:11" s="33" customFormat="1" x14ac:dyDescent="0.2">
      <c r="A213" s="52" t="s">
        <v>368</v>
      </c>
      <c r="B213" s="55">
        <v>101</v>
      </c>
      <c r="C213" s="52" t="s">
        <v>359</v>
      </c>
      <c r="D213" s="52" t="s">
        <v>362</v>
      </c>
      <c r="E213" s="52" t="s">
        <v>583</v>
      </c>
      <c r="F213" s="55">
        <v>0</v>
      </c>
      <c r="G213" s="55" t="s">
        <v>449</v>
      </c>
      <c r="H213" s="55">
        <v>0</v>
      </c>
      <c r="I213" s="182" t="s">
        <v>3193</v>
      </c>
      <c r="J213" s="196"/>
      <c r="K213" s="200" t="s">
        <v>2636</v>
      </c>
    </row>
    <row r="214" spans="1:11" s="33" customFormat="1" x14ac:dyDescent="0.2">
      <c r="A214" s="52"/>
      <c r="B214" s="55"/>
      <c r="C214" s="52"/>
      <c r="D214" s="52"/>
      <c r="E214" s="52" t="s">
        <v>577</v>
      </c>
      <c r="F214" s="55">
        <v>1</v>
      </c>
      <c r="G214" s="55"/>
      <c r="H214" s="55"/>
      <c r="I214" s="182"/>
      <c r="J214" s="203"/>
      <c r="K214" s="177"/>
    </row>
    <row r="215" spans="1:11" s="33" customFormat="1" x14ac:dyDescent="0.2">
      <c r="A215" s="52"/>
      <c r="B215" s="55"/>
      <c r="C215" s="52"/>
      <c r="D215" s="52"/>
      <c r="E215" s="52" t="s">
        <v>586</v>
      </c>
      <c r="F215" s="55">
        <v>2</v>
      </c>
      <c r="G215" s="55"/>
      <c r="H215" s="55"/>
      <c r="I215" s="182"/>
      <c r="J215" s="203"/>
      <c r="K215" s="177"/>
    </row>
    <row r="216" spans="1:11" s="33" customFormat="1" x14ac:dyDescent="0.2">
      <c r="A216" s="52" t="s">
        <v>369</v>
      </c>
      <c r="B216" s="55">
        <v>102</v>
      </c>
      <c r="C216" s="52" t="s">
        <v>359</v>
      </c>
      <c r="D216" s="52" t="s">
        <v>556</v>
      </c>
      <c r="E216" s="52" t="s">
        <v>583</v>
      </c>
      <c r="F216" s="55">
        <v>0</v>
      </c>
      <c r="G216" s="55" t="s">
        <v>449</v>
      </c>
      <c r="H216" s="55">
        <v>0</v>
      </c>
      <c r="I216" s="182" t="s">
        <v>3193</v>
      </c>
      <c r="J216" s="196"/>
      <c r="K216" s="200" t="s">
        <v>2637</v>
      </c>
    </row>
    <row r="217" spans="1:11" s="33" customFormat="1" x14ac:dyDescent="0.2">
      <c r="A217" s="52"/>
      <c r="B217" s="55"/>
      <c r="C217" s="52"/>
      <c r="D217" s="52"/>
      <c r="E217" s="52" t="s">
        <v>577</v>
      </c>
      <c r="F217" s="55">
        <v>1</v>
      </c>
      <c r="G217" s="55"/>
      <c r="H217" s="55"/>
      <c r="I217" s="182"/>
      <c r="J217" s="203"/>
      <c r="K217" s="177"/>
    </row>
    <row r="218" spans="1:11" s="33" customFormat="1" x14ac:dyDescent="0.2">
      <c r="A218" s="52"/>
      <c r="B218" s="55"/>
      <c r="C218" s="52"/>
      <c r="D218" s="52"/>
      <c r="E218" s="52" t="s">
        <v>586</v>
      </c>
      <c r="F218" s="55">
        <v>2</v>
      </c>
      <c r="G218" s="55"/>
      <c r="H218" s="55"/>
      <c r="I218" s="182"/>
      <c r="J218" s="203"/>
      <c r="K218" s="177"/>
    </row>
    <row r="219" spans="1:11" s="33" customFormat="1" x14ac:dyDescent="0.2">
      <c r="A219" s="52" t="s">
        <v>1169</v>
      </c>
      <c r="B219" s="55">
        <v>103</v>
      </c>
      <c r="C219" s="52" t="s">
        <v>716</v>
      </c>
      <c r="D219" s="52"/>
      <c r="E219" s="52" t="s">
        <v>583</v>
      </c>
      <c r="F219" s="55">
        <v>0</v>
      </c>
      <c r="G219" s="55" t="s">
        <v>449</v>
      </c>
      <c r="H219" s="55">
        <v>0</v>
      </c>
      <c r="I219" s="182"/>
      <c r="J219" s="196"/>
      <c r="K219" s="200" t="s">
        <v>2638</v>
      </c>
    </row>
    <row r="220" spans="1:11" s="33" customFormat="1" x14ac:dyDescent="0.2">
      <c r="A220" s="52"/>
      <c r="B220" s="55"/>
      <c r="C220" s="52"/>
      <c r="D220" s="52"/>
      <c r="E220" s="52" t="s">
        <v>577</v>
      </c>
      <c r="F220" s="55">
        <v>1</v>
      </c>
      <c r="G220" s="55"/>
      <c r="H220" s="55"/>
      <c r="I220" s="182"/>
      <c r="J220" s="203"/>
      <c r="K220" s="177"/>
    </row>
    <row r="221" spans="1:11" s="33" customFormat="1" x14ac:dyDescent="0.2">
      <c r="A221" s="52"/>
      <c r="B221" s="55"/>
      <c r="C221" s="52"/>
      <c r="D221" s="52"/>
      <c r="E221" s="52" t="s">
        <v>586</v>
      </c>
      <c r="F221" s="55">
        <v>2</v>
      </c>
      <c r="G221" s="55"/>
      <c r="H221" s="55"/>
      <c r="I221" s="182"/>
      <c r="J221" s="203"/>
      <c r="K221" s="177"/>
    </row>
    <row r="222" spans="1:11" s="33" customFormat="1" x14ac:dyDescent="0.2">
      <c r="A222" s="52" t="s">
        <v>1170</v>
      </c>
      <c r="B222" s="55">
        <v>104</v>
      </c>
      <c r="C222" s="52" t="s">
        <v>1179</v>
      </c>
      <c r="D222" s="52" t="s">
        <v>714</v>
      </c>
      <c r="E222" s="52" t="s">
        <v>583</v>
      </c>
      <c r="F222" s="55">
        <v>0</v>
      </c>
      <c r="G222" s="55" t="s">
        <v>449</v>
      </c>
      <c r="H222" s="55">
        <v>0</v>
      </c>
      <c r="I222" s="182" t="s">
        <v>3193</v>
      </c>
      <c r="J222" s="196" t="s">
        <v>1990</v>
      </c>
      <c r="K222" s="200" t="s">
        <v>2639</v>
      </c>
    </row>
    <row r="223" spans="1:11" s="33" customFormat="1" x14ac:dyDescent="0.2">
      <c r="A223" s="52"/>
      <c r="B223" s="55"/>
      <c r="C223" s="52"/>
      <c r="D223" s="52"/>
      <c r="E223" s="52" t="s">
        <v>577</v>
      </c>
      <c r="F223" s="55">
        <v>1</v>
      </c>
      <c r="G223" s="55"/>
      <c r="H223" s="55"/>
      <c r="I223" s="182"/>
      <c r="J223" s="203"/>
      <c r="K223" s="177"/>
    </row>
    <row r="224" spans="1:11" s="33" customFormat="1" x14ac:dyDescent="0.2">
      <c r="A224" s="52"/>
      <c r="B224" s="55"/>
      <c r="C224" s="52"/>
      <c r="D224" s="52"/>
      <c r="E224" s="52" t="s">
        <v>586</v>
      </c>
      <c r="F224" s="55">
        <v>2</v>
      </c>
      <c r="G224" s="55"/>
      <c r="H224" s="55"/>
      <c r="I224" s="182"/>
      <c r="J224" s="203"/>
      <c r="K224" s="177"/>
    </row>
    <row r="225" spans="1:11" s="33" customFormat="1" x14ac:dyDescent="0.2">
      <c r="A225" s="52" t="s">
        <v>1171</v>
      </c>
      <c r="B225" s="55">
        <v>105</v>
      </c>
      <c r="C225" s="52" t="s">
        <v>1179</v>
      </c>
      <c r="D225" s="52" t="s">
        <v>1184</v>
      </c>
      <c r="E225" s="52" t="s">
        <v>583</v>
      </c>
      <c r="F225" s="55">
        <v>0</v>
      </c>
      <c r="G225" s="55" t="s">
        <v>449</v>
      </c>
      <c r="H225" s="55">
        <v>0</v>
      </c>
      <c r="I225" s="182" t="s">
        <v>3193</v>
      </c>
      <c r="J225" s="196" t="s">
        <v>1990</v>
      </c>
      <c r="K225" s="200" t="s">
        <v>2640</v>
      </c>
    </row>
    <row r="226" spans="1:11" s="33" customFormat="1" x14ac:dyDescent="0.2">
      <c r="A226" s="52"/>
      <c r="B226" s="55"/>
      <c r="C226" s="52"/>
      <c r="D226" s="52"/>
      <c r="E226" s="52" t="s">
        <v>577</v>
      </c>
      <c r="F226" s="55">
        <v>1</v>
      </c>
      <c r="G226" s="55"/>
      <c r="H226" s="55"/>
      <c r="I226" s="182"/>
      <c r="J226" s="203"/>
      <c r="K226" s="177"/>
    </row>
    <row r="227" spans="1:11" s="33" customFormat="1" x14ac:dyDescent="0.2">
      <c r="A227" s="52"/>
      <c r="B227" s="55"/>
      <c r="C227" s="52"/>
      <c r="D227" s="52"/>
      <c r="E227" s="52" t="s">
        <v>586</v>
      </c>
      <c r="F227" s="55">
        <v>2</v>
      </c>
      <c r="G227" s="55"/>
      <c r="H227" s="55"/>
      <c r="I227" s="182"/>
      <c r="J227" s="203"/>
      <c r="K227" s="177"/>
    </row>
    <row r="228" spans="1:11" s="33" customFormat="1" x14ac:dyDescent="0.2">
      <c r="A228" s="52" t="s">
        <v>1172</v>
      </c>
      <c r="B228" s="55">
        <v>106</v>
      </c>
      <c r="C228" s="52" t="s">
        <v>1179</v>
      </c>
      <c r="D228" s="52" t="s">
        <v>715</v>
      </c>
      <c r="E228" s="52" t="s">
        <v>583</v>
      </c>
      <c r="F228" s="55">
        <v>0</v>
      </c>
      <c r="G228" s="55" t="s">
        <v>449</v>
      </c>
      <c r="H228" s="55">
        <v>0</v>
      </c>
      <c r="I228" s="182" t="s">
        <v>3193</v>
      </c>
      <c r="J228" s="196" t="s">
        <v>1990</v>
      </c>
      <c r="K228" s="200" t="s">
        <v>2641</v>
      </c>
    </row>
    <row r="229" spans="1:11" s="33" customFormat="1" x14ac:dyDescent="0.2">
      <c r="A229" s="52"/>
      <c r="B229" s="55"/>
      <c r="C229" s="52"/>
      <c r="D229" s="52"/>
      <c r="E229" s="52" t="s">
        <v>577</v>
      </c>
      <c r="F229" s="55">
        <v>1</v>
      </c>
      <c r="G229" s="55"/>
      <c r="H229" s="55"/>
      <c r="I229" s="182"/>
      <c r="J229" s="203"/>
      <c r="K229" s="177"/>
    </row>
    <row r="230" spans="1:11" s="33" customFormat="1" x14ac:dyDescent="0.2">
      <c r="A230" s="52"/>
      <c r="B230" s="55"/>
      <c r="C230" s="52"/>
      <c r="D230" s="52"/>
      <c r="E230" s="52" t="s">
        <v>586</v>
      </c>
      <c r="F230" s="55">
        <v>2</v>
      </c>
      <c r="G230" s="55"/>
      <c r="H230" s="55"/>
      <c r="I230" s="182"/>
      <c r="J230" s="203"/>
      <c r="K230" s="177"/>
    </row>
    <row r="231" spans="1:11" s="33" customFormat="1" x14ac:dyDescent="0.2">
      <c r="A231" s="52" t="s">
        <v>1173</v>
      </c>
      <c r="B231" s="55">
        <v>107</v>
      </c>
      <c r="C231" s="52" t="s">
        <v>1183</v>
      </c>
      <c r="D231" s="52" t="s">
        <v>1180</v>
      </c>
      <c r="E231" s="52" t="s">
        <v>583</v>
      </c>
      <c r="F231" s="55">
        <v>0</v>
      </c>
      <c r="G231" s="55" t="s">
        <v>449</v>
      </c>
      <c r="H231" s="55">
        <v>0</v>
      </c>
      <c r="I231" s="182" t="s">
        <v>3193</v>
      </c>
      <c r="J231" s="196" t="s">
        <v>1990</v>
      </c>
      <c r="K231" s="200" t="s">
        <v>2642</v>
      </c>
    </row>
    <row r="232" spans="1:11" s="33" customFormat="1" x14ac:dyDescent="0.2">
      <c r="A232" s="52"/>
      <c r="B232" s="55"/>
      <c r="C232" s="52"/>
      <c r="D232" s="52"/>
      <c r="E232" s="52" t="s">
        <v>577</v>
      </c>
      <c r="F232" s="55">
        <v>1</v>
      </c>
      <c r="G232" s="55"/>
      <c r="H232" s="55"/>
      <c r="I232" s="182"/>
      <c r="J232" s="203"/>
      <c r="K232" s="177"/>
    </row>
    <row r="233" spans="1:11" s="33" customFormat="1" x14ac:dyDescent="0.2">
      <c r="A233" s="52"/>
      <c r="B233" s="55"/>
      <c r="C233" s="52"/>
      <c r="D233" s="52"/>
      <c r="E233" s="52" t="s">
        <v>586</v>
      </c>
      <c r="F233" s="55">
        <v>2</v>
      </c>
      <c r="G233" s="55"/>
      <c r="H233" s="55"/>
      <c r="I233" s="182"/>
      <c r="J233" s="203"/>
      <c r="K233" s="177"/>
    </row>
    <row r="234" spans="1:11" s="33" customFormat="1" x14ac:dyDescent="0.2">
      <c r="A234" s="52" t="s">
        <v>1174</v>
      </c>
      <c r="B234" s="55">
        <v>108</v>
      </c>
      <c r="C234" s="52" t="s">
        <v>1183</v>
      </c>
      <c r="D234" s="52" t="s">
        <v>1181</v>
      </c>
      <c r="E234" s="52" t="s">
        <v>583</v>
      </c>
      <c r="F234" s="55">
        <v>0</v>
      </c>
      <c r="G234" s="55" t="s">
        <v>449</v>
      </c>
      <c r="H234" s="55">
        <v>0</v>
      </c>
      <c r="I234" s="182" t="s">
        <v>3193</v>
      </c>
      <c r="J234" s="196" t="s">
        <v>1990</v>
      </c>
      <c r="K234" s="200" t="s">
        <v>2643</v>
      </c>
    </row>
    <row r="235" spans="1:11" s="33" customFormat="1" x14ac:dyDescent="0.2">
      <c r="A235" s="52"/>
      <c r="B235" s="55"/>
      <c r="C235" s="52"/>
      <c r="D235" s="52"/>
      <c r="E235" s="52" t="s">
        <v>577</v>
      </c>
      <c r="F235" s="55">
        <v>1</v>
      </c>
      <c r="G235" s="55"/>
      <c r="H235" s="55"/>
      <c r="I235" s="182"/>
      <c r="J235" s="203"/>
      <c r="K235" s="177"/>
    </row>
    <row r="236" spans="1:11" s="33" customFormat="1" x14ac:dyDescent="0.2">
      <c r="A236" s="52"/>
      <c r="B236" s="55"/>
      <c r="C236" s="52"/>
      <c r="D236" s="52"/>
      <c r="E236" s="52" t="s">
        <v>586</v>
      </c>
      <c r="F236" s="55">
        <v>2</v>
      </c>
      <c r="G236" s="55"/>
      <c r="H236" s="55"/>
      <c r="I236" s="182"/>
      <c r="J236" s="203"/>
      <c r="K236" s="177"/>
    </row>
    <row r="237" spans="1:11" s="33" customFormat="1" x14ac:dyDescent="0.2">
      <c r="A237" s="52" t="s">
        <v>1175</v>
      </c>
      <c r="B237" s="55">
        <v>109</v>
      </c>
      <c r="C237" s="52" t="s">
        <v>1183</v>
      </c>
      <c r="D237" s="52" t="s">
        <v>1182</v>
      </c>
      <c r="E237" s="52" t="s">
        <v>583</v>
      </c>
      <c r="F237" s="55">
        <v>0</v>
      </c>
      <c r="G237" s="55" t="s">
        <v>449</v>
      </c>
      <c r="H237" s="55">
        <v>0</v>
      </c>
      <c r="I237" s="182" t="s">
        <v>3193</v>
      </c>
      <c r="J237" s="196" t="s">
        <v>1990</v>
      </c>
      <c r="K237" s="200" t="s">
        <v>2644</v>
      </c>
    </row>
    <row r="238" spans="1:11" s="33" customFormat="1" x14ac:dyDescent="0.2">
      <c r="A238" s="52"/>
      <c r="B238" s="55"/>
      <c r="C238" s="52"/>
      <c r="D238" s="52"/>
      <c r="E238" s="52" t="s">
        <v>577</v>
      </c>
      <c r="F238" s="55">
        <v>1</v>
      </c>
      <c r="G238" s="55"/>
      <c r="H238" s="55"/>
      <c r="I238" s="182"/>
      <c r="J238" s="203"/>
      <c r="K238" s="177"/>
    </row>
    <row r="239" spans="1:11" s="33" customFormat="1" x14ac:dyDescent="0.2">
      <c r="A239" s="52"/>
      <c r="B239" s="55"/>
      <c r="C239" s="52"/>
      <c r="D239" s="52"/>
      <c r="E239" s="52" t="s">
        <v>586</v>
      </c>
      <c r="F239" s="55">
        <v>2</v>
      </c>
      <c r="G239" s="55"/>
      <c r="H239" s="55"/>
      <c r="I239" s="182"/>
      <c r="J239" s="203"/>
      <c r="K239" s="177"/>
    </row>
    <row r="240" spans="1:11" s="33" customFormat="1" x14ac:dyDescent="0.2">
      <c r="A240" s="52" t="s">
        <v>1176</v>
      </c>
      <c r="B240" s="55">
        <v>110</v>
      </c>
      <c r="C240" s="52" t="s">
        <v>1183</v>
      </c>
      <c r="D240" s="52" t="s">
        <v>363</v>
      </c>
      <c r="E240" s="52" t="s">
        <v>583</v>
      </c>
      <c r="F240" s="55">
        <v>0</v>
      </c>
      <c r="G240" s="55" t="s">
        <v>449</v>
      </c>
      <c r="H240" s="55">
        <v>0</v>
      </c>
      <c r="I240" s="182" t="s">
        <v>3193</v>
      </c>
      <c r="J240" s="196" t="s">
        <v>1990</v>
      </c>
      <c r="K240" s="200" t="s">
        <v>2645</v>
      </c>
    </row>
    <row r="241" spans="1:11" s="33" customFormat="1" x14ac:dyDescent="0.2">
      <c r="A241" s="52"/>
      <c r="B241" s="55"/>
      <c r="C241" s="52"/>
      <c r="D241" s="52"/>
      <c r="E241" s="52" t="s">
        <v>577</v>
      </c>
      <c r="F241" s="55">
        <v>1</v>
      </c>
      <c r="G241" s="55"/>
      <c r="H241" s="55"/>
      <c r="I241" s="182"/>
      <c r="J241" s="203"/>
      <c r="K241" s="177"/>
    </row>
    <row r="242" spans="1:11" s="33" customFormat="1" x14ac:dyDescent="0.2">
      <c r="A242" s="52"/>
      <c r="B242" s="55"/>
      <c r="C242" s="52"/>
      <c r="D242" s="52"/>
      <c r="E242" s="52" t="s">
        <v>586</v>
      </c>
      <c r="F242" s="55">
        <v>2</v>
      </c>
      <c r="G242" s="55"/>
      <c r="H242" s="55"/>
      <c r="I242" s="182"/>
      <c r="J242" s="203"/>
      <c r="K242" s="177"/>
    </row>
    <row r="243" spans="1:11" s="33" customFormat="1" x14ac:dyDescent="0.2">
      <c r="A243" s="52" t="s">
        <v>1177</v>
      </c>
      <c r="B243" s="55">
        <v>111</v>
      </c>
      <c r="C243" s="52" t="s">
        <v>1183</v>
      </c>
      <c r="D243" s="52" t="s">
        <v>1912</v>
      </c>
      <c r="E243" s="52" t="s">
        <v>583</v>
      </c>
      <c r="F243" s="55">
        <v>0</v>
      </c>
      <c r="G243" s="55" t="s">
        <v>449</v>
      </c>
      <c r="H243" s="55">
        <v>0</v>
      </c>
      <c r="I243" s="182" t="s">
        <v>3193</v>
      </c>
      <c r="J243" s="196" t="s">
        <v>1990</v>
      </c>
      <c r="K243" s="200" t="s">
        <v>2646</v>
      </c>
    </row>
    <row r="244" spans="1:11" s="33" customFormat="1" x14ac:dyDescent="0.2">
      <c r="A244" s="52"/>
      <c r="B244" s="55"/>
      <c r="C244" s="52"/>
      <c r="D244" s="52"/>
      <c r="E244" s="52" t="s">
        <v>577</v>
      </c>
      <c r="F244" s="55">
        <v>1</v>
      </c>
      <c r="G244" s="55"/>
      <c r="H244" s="55"/>
      <c r="I244" s="182"/>
      <c r="J244" s="203"/>
      <c r="K244" s="177"/>
    </row>
    <row r="245" spans="1:11" s="33" customFormat="1" x14ac:dyDescent="0.2">
      <c r="A245" s="52"/>
      <c r="B245" s="55"/>
      <c r="C245" s="52"/>
      <c r="D245" s="52"/>
      <c r="E245" s="52" t="s">
        <v>586</v>
      </c>
      <c r="F245" s="55">
        <v>2</v>
      </c>
      <c r="G245" s="55"/>
      <c r="H245" s="55"/>
      <c r="I245" s="182"/>
      <c r="J245" s="203"/>
      <c r="K245" s="177"/>
    </row>
    <row r="246" spans="1:11" s="33" customFormat="1" x14ac:dyDescent="0.2">
      <c r="A246" s="52" t="s">
        <v>1178</v>
      </c>
      <c r="B246" s="55">
        <v>112</v>
      </c>
      <c r="C246" s="52" t="s">
        <v>717</v>
      </c>
      <c r="D246" s="52"/>
      <c r="E246" s="52" t="s">
        <v>583</v>
      </c>
      <c r="F246" s="55">
        <v>0</v>
      </c>
      <c r="G246" s="55" t="s">
        <v>449</v>
      </c>
      <c r="H246" s="55">
        <v>0</v>
      </c>
      <c r="I246" s="182"/>
      <c r="J246" s="196"/>
      <c r="K246" s="200" t="s">
        <v>2647</v>
      </c>
    </row>
    <row r="247" spans="1:11" s="33" customFormat="1" x14ac:dyDescent="0.2">
      <c r="A247" s="52"/>
      <c r="B247" s="55"/>
      <c r="C247" s="52"/>
      <c r="D247" s="52"/>
      <c r="E247" s="52" t="s">
        <v>577</v>
      </c>
      <c r="F247" s="55">
        <v>1</v>
      </c>
      <c r="G247" s="55"/>
      <c r="H247" s="55"/>
      <c r="I247" s="182"/>
      <c r="J247" s="202"/>
      <c r="K247" s="177"/>
    </row>
    <row r="248" spans="1:11" s="33" customFormat="1" x14ac:dyDescent="0.2">
      <c r="A248" s="52"/>
      <c r="B248" s="55"/>
      <c r="C248" s="52"/>
      <c r="D248" s="52"/>
      <c r="E248" s="52" t="s">
        <v>586</v>
      </c>
      <c r="F248" s="55">
        <v>2</v>
      </c>
      <c r="G248" s="55"/>
      <c r="H248" s="55"/>
      <c r="I248" s="182"/>
      <c r="J248" s="202"/>
      <c r="K248" s="177"/>
    </row>
    <row r="249" spans="1:11" s="33" customFormat="1" x14ac:dyDescent="0.2">
      <c r="A249" s="52" t="s">
        <v>478</v>
      </c>
      <c r="B249" s="55">
        <v>113</v>
      </c>
      <c r="C249" s="52" t="s">
        <v>557</v>
      </c>
      <c r="D249" s="52" t="s">
        <v>1287</v>
      </c>
      <c r="E249" s="52" t="s">
        <v>583</v>
      </c>
      <c r="F249" s="55">
        <v>0</v>
      </c>
      <c r="G249" s="55" t="s">
        <v>449</v>
      </c>
      <c r="H249" s="55">
        <v>0</v>
      </c>
      <c r="I249" s="182"/>
      <c r="J249" s="196"/>
      <c r="K249" s="200" t="s">
        <v>2648</v>
      </c>
    </row>
    <row r="250" spans="1:11" s="33" customFormat="1" x14ac:dyDescent="0.2">
      <c r="A250" s="52"/>
      <c r="B250" s="55"/>
      <c r="C250" s="52"/>
      <c r="D250" s="52"/>
      <c r="E250" s="52" t="s">
        <v>577</v>
      </c>
      <c r="F250" s="55">
        <v>1</v>
      </c>
      <c r="G250" s="55"/>
      <c r="H250" s="55"/>
      <c r="I250" s="182"/>
      <c r="J250" s="202"/>
      <c r="K250" s="177"/>
    </row>
    <row r="251" spans="1:11" s="33" customFormat="1" x14ac:dyDescent="0.2">
      <c r="A251" s="52"/>
      <c r="B251" s="55"/>
      <c r="C251" s="52"/>
      <c r="D251" s="52"/>
      <c r="E251" s="52" t="s">
        <v>586</v>
      </c>
      <c r="F251" s="55">
        <v>2</v>
      </c>
      <c r="G251" s="55"/>
      <c r="H251" s="55"/>
      <c r="I251" s="182"/>
      <c r="J251" s="202"/>
      <c r="K251" s="177"/>
    </row>
    <row r="252" spans="1:11" s="33" customFormat="1" x14ac:dyDescent="0.2">
      <c r="A252" s="52" t="s">
        <v>479</v>
      </c>
      <c r="B252" s="55">
        <v>114</v>
      </c>
      <c r="C252" s="52" t="s">
        <v>557</v>
      </c>
      <c r="D252" s="52" t="s">
        <v>239</v>
      </c>
      <c r="E252" s="52" t="s">
        <v>583</v>
      </c>
      <c r="F252" s="55">
        <v>0</v>
      </c>
      <c r="G252" s="55" t="s">
        <v>449</v>
      </c>
      <c r="H252" s="55">
        <v>0</v>
      </c>
      <c r="I252" s="182"/>
      <c r="J252" s="196"/>
      <c r="K252" s="200" t="s">
        <v>2649</v>
      </c>
    </row>
    <row r="253" spans="1:11" s="33" customFormat="1" x14ac:dyDescent="0.2">
      <c r="A253" s="52"/>
      <c r="B253" s="55"/>
      <c r="C253" s="52"/>
      <c r="D253" s="52"/>
      <c r="E253" s="52" t="s">
        <v>577</v>
      </c>
      <c r="F253" s="55">
        <v>1</v>
      </c>
      <c r="G253" s="55"/>
      <c r="H253" s="55"/>
      <c r="I253" s="182"/>
      <c r="J253" s="203"/>
      <c r="K253" s="177"/>
    </row>
    <row r="254" spans="1:11" s="33" customFormat="1" x14ac:dyDescent="0.2">
      <c r="A254" s="52"/>
      <c r="B254" s="55"/>
      <c r="C254" s="52"/>
      <c r="D254" s="52"/>
      <c r="E254" s="52" t="s">
        <v>586</v>
      </c>
      <c r="F254" s="55">
        <v>2</v>
      </c>
      <c r="G254" s="55"/>
      <c r="H254" s="55"/>
      <c r="I254" s="182"/>
      <c r="J254" s="203"/>
      <c r="K254" s="177"/>
    </row>
    <row r="255" spans="1:11" s="33" customFormat="1" x14ac:dyDescent="0.2">
      <c r="A255" s="52" t="s">
        <v>480</v>
      </c>
      <c r="B255" s="55">
        <v>115</v>
      </c>
      <c r="C255" s="52" t="s">
        <v>557</v>
      </c>
      <c r="D255" s="52" t="s">
        <v>1288</v>
      </c>
      <c r="E255" s="52" t="s">
        <v>583</v>
      </c>
      <c r="F255" s="55">
        <v>0</v>
      </c>
      <c r="G255" s="55" t="s">
        <v>449</v>
      </c>
      <c r="H255" s="55">
        <v>0</v>
      </c>
      <c r="I255" s="182" t="s">
        <v>3193</v>
      </c>
      <c r="J255" s="196" t="s">
        <v>1293</v>
      </c>
      <c r="K255" s="200" t="s">
        <v>2650</v>
      </c>
    </row>
    <row r="256" spans="1:11" s="33" customFormat="1" x14ac:dyDescent="0.2">
      <c r="A256" s="52"/>
      <c r="B256" s="55"/>
      <c r="C256" s="52"/>
      <c r="D256" s="52"/>
      <c r="E256" s="52" t="s">
        <v>577</v>
      </c>
      <c r="F256" s="55">
        <v>1</v>
      </c>
      <c r="G256" s="55"/>
      <c r="H256" s="55"/>
      <c r="I256" s="182"/>
      <c r="J256" s="203"/>
      <c r="K256" s="177"/>
    </row>
    <row r="257" spans="1:11" s="33" customFormat="1" x14ac:dyDescent="0.2">
      <c r="A257" s="52"/>
      <c r="B257" s="55"/>
      <c r="C257" s="52"/>
      <c r="D257" s="52"/>
      <c r="E257" s="52" t="s">
        <v>586</v>
      </c>
      <c r="F257" s="55">
        <v>2</v>
      </c>
      <c r="G257" s="55"/>
      <c r="H257" s="55"/>
      <c r="I257" s="182"/>
      <c r="J257" s="203"/>
      <c r="K257" s="177"/>
    </row>
    <row r="258" spans="1:11" s="33" customFormat="1" x14ac:dyDescent="0.2">
      <c r="A258" s="52" t="s">
        <v>481</v>
      </c>
      <c r="B258" s="55">
        <v>116</v>
      </c>
      <c r="C258" s="52" t="s">
        <v>557</v>
      </c>
      <c r="D258" s="52" t="s">
        <v>1289</v>
      </c>
      <c r="E258" s="52" t="s">
        <v>583</v>
      </c>
      <c r="F258" s="55">
        <v>0</v>
      </c>
      <c r="G258" s="55" t="s">
        <v>449</v>
      </c>
      <c r="H258" s="55">
        <v>0</v>
      </c>
      <c r="I258" s="182" t="s">
        <v>3193</v>
      </c>
      <c r="J258" s="196" t="s">
        <v>1293</v>
      </c>
      <c r="K258" s="200" t="s">
        <v>2650</v>
      </c>
    </row>
    <row r="259" spans="1:11" s="33" customFormat="1" x14ac:dyDescent="0.2">
      <c r="A259" s="52"/>
      <c r="B259" s="55"/>
      <c r="C259" s="52"/>
      <c r="D259" s="52"/>
      <c r="E259" s="52" t="s">
        <v>577</v>
      </c>
      <c r="F259" s="55">
        <v>1</v>
      </c>
      <c r="G259" s="55"/>
      <c r="H259" s="55"/>
      <c r="I259" s="182"/>
      <c r="J259" s="203"/>
      <c r="K259" s="177"/>
    </row>
    <row r="260" spans="1:11" s="33" customFormat="1" x14ac:dyDescent="0.2">
      <c r="A260" s="52"/>
      <c r="B260" s="55"/>
      <c r="C260" s="52"/>
      <c r="D260" s="52"/>
      <c r="E260" s="52" t="s">
        <v>586</v>
      </c>
      <c r="F260" s="55">
        <v>2</v>
      </c>
      <c r="G260" s="55"/>
      <c r="H260" s="55"/>
      <c r="I260" s="182"/>
      <c r="J260" s="203"/>
      <c r="K260" s="177"/>
    </row>
    <row r="261" spans="1:11" s="33" customFormat="1" x14ac:dyDescent="0.2">
      <c r="A261" s="52" t="s">
        <v>482</v>
      </c>
      <c r="B261" s="55">
        <v>117</v>
      </c>
      <c r="C261" s="52" t="s">
        <v>557</v>
      </c>
      <c r="D261" s="52" t="s">
        <v>1290</v>
      </c>
      <c r="E261" s="52" t="s">
        <v>583</v>
      </c>
      <c r="F261" s="55">
        <v>0</v>
      </c>
      <c r="G261" s="55" t="s">
        <v>449</v>
      </c>
      <c r="H261" s="55">
        <v>0</v>
      </c>
      <c r="I261" s="182" t="s">
        <v>3193</v>
      </c>
      <c r="J261" s="196" t="s">
        <v>1293</v>
      </c>
      <c r="K261" s="200" t="s">
        <v>2650</v>
      </c>
    </row>
    <row r="262" spans="1:11" s="33" customFormat="1" x14ac:dyDescent="0.2">
      <c r="A262" s="52"/>
      <c r="B262" s="55"/>
      <c r="C262" s="52"/>
      <c r="D262" s="52"/>
      <c r="E262" s="52" t="s">
        <v>577</v>
      </c>
      <c r="F262" s="55">
        <v>1</v>
      </c>
      <c r="G262" s="55"/>
      <c r="H262" s="55"/>
      <c r="I262" s="182"/>
      <c r="J262" s="203"/>
      <c r="K262" s="177"/>
    </row>
    <row r="263" spans="1:11" s="33" customFormat="1" x14ac:dyDescent="0.2">
      <c r="A263" s="52"/>
      <c r="B263" s="55"/>
      <c r="C263" s="52"/>
      <c r="D263" s="52"/>
      <c r="E263" s="52" t="s">
        <v>586</v>
      </c>
      <c r="F263" s="55">
        <v>2</v>
      </c>
      <c r="G263" s="55"/>
      <c r="H263" s="55"/>
      <c r="I263" s="182"/>
      <c r="J263" s="203"/>
      <c r="K263" s="177"/>
    </row>
    <row r="264" spans="1:11" s="33" customFormat="1" x14ac:dyDescent="0.2">
      <c r="A264" s="52" t="s">
        <v>483</v>
      </c>
      <c r="B264" s="55">
        <v>118</v>
      </c>
      <c r="C264" s="52" t="s">
        <v>557</v>
      </c>
      <c r="D264" s="52" t="s">
        <v>1291</v>
      </c>
      <c r="E264" s="52" t="s">
        <v>583</v>
      </c>
      <c r="F264" s="55">
        <v>0</v>
      </c>
      <c r="G264" s="55" t="s">
        <v>449</v>
      </c>
      <c r="H264" s="55">
        <v>0</v>
      </c>
      <c r="I264" s="182" t="s">
        <v>3193</v>
      </c>
      <c r="J264" s="196" t="s">
        <v>1293</v>
      </c>
      <c r="K264" s="200" t="s">
        <v>2650</v>
      </c>
    </row>
    <row r="265" spans="1:11" s="33" customFormat="1" x14ac:dyDescent="0.2">
      <c r="A265" s="52"/>
      <c r="B265" s="55"/>
      <c r="C265" s="52"/>
      <c r="D265" s="52"/>
      <c r="E265" s="52" t="s">
        <v>577</v>
      </c>
      <c r="F265" s="55">
        <v>1</v>
      </c>
      <c r="G265" s="55"/>
      <c r="H265" s="55"/>
      <c r="I265" s="182"/>
      <c r="J265" s="203"/>
      <c r="K265" s="177"/>
    </row>
    <row r="266" spans="1:11" s="33" customFormat="1" x14ac:dyDescent="0.2">
      <c r="A266" s="52"/>
      <c r="B266" s="55"/>
      <c r="C266" s="52"/>
      <c r="D266" s="52"/>
      <c r="E266" s="52" t="s">
        <v>586</v>
      </c>
      <c r="F266" s="55">
        <v>2</v>
      </c>
      <c r="G266" s="55"/>
      <c r="H266" s="55"/>
      <c r="I266" s="182"/>
      <c r="J266" s="203"/>
      <c r="K266" s="177"/>
    </row>
    <row r="267" spans="1:11" s="33" customFormat="1" x14ac:dyDescent="0.2">
      <c r="A267" s="52" t="s">
        <v>484</v>
      </c>
      <c r="B267" s="55">
        <v>119</v>
      </c>
      <c r="C267" s="52" t="s">
        <v>557</v>
      </c>
      <c r="D267" s="52" t="s">
        <v>1292</v>
      </c>
      <c r="E267" s="52" t="s">
        <v>583</v>
      </c>
      <c r="F267" s="55">
        <v>0</v>
      </c>
      <c r="G267" s="55" t="s">
        <v>449</v>
      </c>
      <c r="H267" s="55">
        <v>0</v>
      </c>
      <c r="I267" s="182" t="s">
        <v>3193</v>
      </c>
      <c r="J267" s="196" t="s">
        <v>1293</v>
      </c>
      <c r="K267" s="200" t="s">
        <v>2650</v>
      </c>
    </row>
    <row r="268" spans="1:11" s="33" customFormat="1" x14ac:dyDescent="0.2">
      <c r="A268" s="52"/>
      <c r="B268" s="55"/>
      <c r="C268" s="52"/>
      <c r="D268" s="52"/>
      <c r="E268" s="52" t="s">
        <v>577</v>
      </c>
      <c r="F268" s="55">
        <v>1</v>
      </c>
      <c r="G268" s="55"/>
      <c r="H268" s="55"/>
      <c r="I268" s="182"/>
      <c r="J268" s="203"/>
      <c r="K268" s="177"/>
    </row>
    <row r="269" spans="1:11" s="33" customFormat="1" x14ac:dyDescent="0.2">
      <c r="A269" s="52"/>
      <c r="B269" s="55"/>
      <c r="C269" s="52"/>
      <c r="D269" s="52"/>
      <c r="E269" s="52" t="s">
        <v>586</v>
      </c>
      <c r="F269" s="55">
        <v>2</v>
      </c>
      <c r="G269" s="55"/>
      <c r="H269" s="55"/>
      <c r="I269" s="182"/>
      <c r="J269" s="203"/>
      <c r="K269" s="177"/>
    </row>
    <row r="270" spans="1:11" s="33" customFormat="1" x14ac:dyDescent="0.2">
      <c r="A270" s="52" t="s">
        <v>1294</v>
      </c>
      <c r="B270" s="55">
        <v>120</v>
      </c>
      <c r="C270" s="52" t="s">
        <v>1295</v>
      </c>
      <c r="D270" s="52" t="s">
        <v>2019</v>
      </c>
      <c r="E270" s="52" t="s">
        <v>583</v>
      </c>
      <c r="F270" s="55">
        <v>0</v>
      </c>
      <c r="G270" s="55" t="s">
        <v>449</v>
      </c>
      <c r="H270" s="55">
        <v>0</v>
      </c>
      <c r="I270" s="182"/>
      <c r="J270" s="196" t="s">
        <v>2514</v>
      </c>
      <c r="K270" s="200" t="s">
        <v>2651</v>
      </c>
    </row>
    <row r="271" spans="1:11" s="33" customFormat="1" x14ac:dyDescent="0.2">
      <c r="A271" s="52"/>
      <c r="B271" s="55"/>
      <c r="C271" s="52"/>
      <c r="D271" s="52"/>
      <c r="E271" s="52" t="s">
        <v>577</v>
      </c>
      <c r="F271" s="55">
        <v>1</v>
      </c>
      <c r="G271" s="55"/>
      <c r="H271" s="55"/>
      <c r="I271" s="182"/>
      <c r="J271" s="203"/>
      <c r="K271" s="177"/>
    </row>
    <row r="272" spans="1:11" s="33" customFormat="1" x14ac:dyDescent="0.2">
      <c r="A272" s="52"/>
      <c r="B272" s="55"/>
      <c r="C272" s="52"/>
      <c r="D272" s="52"/>
      <c r="E272" s="52" t="s">
        <v>586</v>
      </c>
      <c r="F272" s="55">
        <v>2</v>
      </c>
      <c r="G272" s="55"/>
      <c r="H272" s="55"/>
      <c r="I272" s="182"/>
      <c r="J272" s="203"/>
      <c r="K272" s="177"/>
    </row>
    <row r="273" spans="1:11" s="33" customFormat="1" x14ac:dyDescent="0.2">
      <c r="A273" s="52" t="s">
        <v>1298</v>
      </c>
      <c r="B273" s="55">
        <v>121</v>
      </c>
      <c r="C273" s="52" t="s">
        <v>718</v>
      </c>
      <c r="D273" s="52"/>
      <c r="E273" s="52"/>
      <c r="F273" s="55" t="s">
        <v>303</v>
      </c>
      <c r="G273" s="55" t="s">
        <v>446</v>
      </c>
      <c r="H273" s="55">
        <v>99</v>
      </c>
      <c r="I273" s="182"/>
      <c r="J273" s="196"/>
      <c r="K273" s="200" t="s">
        <v>2652</v>
      </c>
    </row>
    <row r="274" spans="1:11" s="33" customFormat="1" x14ac:dyDescent="0.2">
      <c r="A274" s="52" t="s">
        <v>1299</v>
      </c>
      <c r="B274" s="55">
        <v>122</v>
      </c>
      <c r="C274" s="52" t="s">
        <v>719</v>
      </c>
      <c r="D274" s="52"/>
      <c r="E274" s="52"/>
      <c r="F274" s="55" t="s">
        <v>303</v>
      </c>
      <c r="G274" s="55" t="s">
        <v>446</v>
      </c>
      <c r="H274" s="55">
        <v>99</v>
      </c>
      <c r="I274" s="182"/>
      <c r="J274" s="196"/>
      <c r="K274" s="200" t="s">
        <v>2653</v>
      </c>
    </row>
    <row r="275" spans="1:11" s="33" customFormat="1" x14ac:dyDescent="0.2">
      <c r="A275" s="52" t="s">
        <v>1300</v>
      </c>
      <c r="B275" s="55">
        <v>123</v>
      </c>
      <c r="C275" s="52" t="s">
        <v>720</v>
      </c>
      <c r="D275" s="52"/>
      <c r="E275" s="52"/>
      <c r="F275" s="55" t="s">
        <v>303</v>
      </c>
      <c r="G275" s="55" t="s">
        <v>446</v>
      </c>
      <c r="H275" s="55">
        <v>99</v>
      </c>
      <c r="I275" s="182"/>
      <c r="J275" s="196"/>
      <c r="K275" s="200" t="s">
        <v>2654</v>
      </c>
    </row>
    <row r="276" spans="1:11" s="33" customFormat="1" x14ac:dyDescent="0.2">
      <c r="A276" s="52" t="s">
        <v>1301</v>
      </c>
      <c r="B276" s="55">
        <v>124</v>
      </c>
      <c r="C276" s="52" t="s">
        <v>721</v>
      </c>
      <c r="D276" s="52"/>
      <c r="E276" s="52"/>
      <c r="F276" s="55" t="s">
        <v>303</v>
      </c>
      <c r="G276" s="55" t="s">
        <v>446</v>
      </c>
      <c r="H276" s="55">
        <v>99</v>
      </c>
      <c r="I276" s="182"/>
      <c r="J276" s="196" t="s">
        <v>1911</v>
      </c>
      <c r="K276" s="200" t="s">
        <v>2655</v>
      </c>
    </row>
    <row r="277" spans="1:11" s="33" customFormat="1" x14ac:dyDescent="0.2">
      <c r="A277" s="52" t="s">
        <v>1302</v>
      </c>
      <c r="B277" s="55">
        <v>125</v>
      </c>
      <c r="C277" s="198" t="s">
        <v>3263</v>
      </c>
      <c r="D277" s="52" t="s">
        <v>2022</v>
      </c>
      <c r="E277" s="52"/>
      <c r="F277" s="55" t="s">
        <v>303</v>
      </c>
      <c r="G277" s="55" t="s">
        <v>446</v>
      </c>
      <c r="H277" s="55">
        <v>99</v>
      </c>
      <c r="I277" s="182"/>
      <c r="J277" s="196" t="s">
        <v>1911</v>
      </c>
      <c r="K277" s="200" t="s">
        <v>2656</v>
      </c>
    </row>
    <row r="278" spans="1:11" s="33" customFormat="1" x14ac:dyDescent="0.2">
      <c r="A278" s="52" t="s">
        <v>1303</v>
      </c>
      <c r="B278" s="55">
        <v>126</v>
      </c>
      <c r="C278" s="198" t="s">
        <v>3263</v>
      </c>
      <c r="D278" s="52" t="s">
        <v>722</v>
      </c>
      <c r="E278" s="52"/>
      <c r="F278" s="55" t="s">
        <v>303</v>
      </c>
      <c r="G278" s="55" t="s">
        <v>446</v>
      </c>
      <c r="H278" s="55">
        <v>99</v>
      </c>
      <c r="I278" s="182"/>
      <c r="J278" s="196" t="s">
        <v>1307</v>
      </c>
      <c r="K278" s="200" t="s">
        <v>2657</v>
      </c>
    </row>
    <row r="279" spans="1:11" s="33" customFormat="1" x14ac:dyDescent="0.2">
      <c r="A279" s="52" t="s">
        <v>1304</v>
      </c>
      <c r="B279" s="55">
        <v>127</v>
      </c>
      <c r="C279" s="198" t="s">
        <v>3263</v>
      </c>
      <c r="D279" s="52" t="s">
        <v>723</v>
      </c>
      <c r="E279" s="52"/>
      <c r="F279" s="55" t="s">
        <v>303</v>
      </c>
      <c r="G279" s="55" t="s">
        <v>446</v>
      </c>
      <c r="H279" s="55">
        <v>99</v>
      </c>
      <c r="I279" s="182"/>
      <c r="J279" s="196" t="s">
        <v>1307</v>
      </c>
      <c r="K279" s="200" t="s">
        <v>2658</v>
      </c>
    </row>
    <row r="280" spans="1:11" s="33" customFormat="1" x14ac:dyDescent="0.2">
      <c r="A280" s="52" t="s">
        <v>1305</v>
      </c>
      <c r="B280" s="55">
        <v>128</v>
      </c>
      <c r="C280" s="198" t="s">
        <v>3263</v>
      </c>
      <c r="D280" s="52" t="s">
        <v>724</v>
      </c>
      <c r="E280" s="52"/>
      <c r="F280" s="55" t="s">
        <v>303</v>
      </c>
      <c r="G280" s="55" t="s">
        <v>446</v>
      </c>
      <c r="H280" s="55">
        <v>99</v>
      </c>
      <c r="I280" s="182"/>
      <c r="J280" s="196" t="s">
        <v>1307</v>
      </c>
      <c r="K280" s="200" t="s">
        <v>2659</v>
      </c>
    </row>
    <row r="281" spans="1:11" s="33" customFormat="1" x14ac:dyDescent="0.2">
      <c r="A281" s="52" t="s">
        <v>1306</v>
      </c>
      <c r="B281" s="55">
        <v>129</v>
      </c>
      <c r="C281" s="198" t="s">
        <v>3263</v>
      </c>
      <c r="D281" s="52" t="s">
        <v>725</v>
      </c>
      <c r="E281" s="52"/>
      <c r="F281" s="55" t="s">
        <v>303</v>
      </c>
      <c r="G281" s="55" t="s">
        <v>446</v>
      </c>
      <c r="H281" s="55">
        <v>99</v>
      </c>
      <c r="I281" s="182"/>
      <c r="J281" s="196" t="s">
        <v>1307</v>
      </c>
      <c r="K281" s="200" t="s">
        <v>2660</v>
      </c>
    </row>
    <row r="282" spans="1:11" s="33" customFormat="1" x14ac:dyDescent="0.2">
      <c r="A282" s="52" t="s">
        <v>1296</v>
      </c>
      <c r="B282" s="55">
        <v>130</v>
      </c>
      <c r="C282" s="198" t="s">
        <v>3263</v>
      </c>
      <c r="D282" s="52" t="s">
        <v>726</v>
      </c>
      <c r="E282" s="52"/>
      <c r="F282" s="55" t="s">
        <v>303</v>
      </c>
      <c r="G282" s="55" t="s">
        <v>446</v>
      </c>
      <c r="H282" s="55">
        <v>99</v>
      </c>
      <c r="I282" s="182"/>
      <c r="J282" s="196" t="s">
        <v>1307</v>
      </c>
      <c r="K282" s="200" t="s">
        <v>2661</v>
      </c>
    </row>
    <row r="283" spans="1:11" s="33" customFormat="1" x14ac:dyDescent="0.2">
      <c r="A283" s="52" t="s">
        <v>1297</v>
      </c>
      <c r="B283" s="55">
        <v>131</v>
      </c>
      <c r="C283" s="198" t="s">
        <v>3263</v>
      </c>
      <c r="D283" s="52" t="s">
        <v>727</v>
      </c>
      <c r="E283" s="52"/>
      <c r="F283" s="55" t="s">
        <v>303</v>
      </c>
      <c r="G283" s="55" t="s">
        <v>446</v>
      </c>
      <c r="H283" s="55">
        <v>99</v>
      </c>
      <c r="I283" s="182"/>
      <c r="J283" s="196" t="s">
        <v>1307</v>
      </c>
      <c r="K283" s="200" t="s">
        <v>2662</v>
      </c>
    </row>
    <row r="284" spans="1:11" s="33" customFormat="1" x14ac:dyDescent="0.2">
      <c r="A284" s="35" t="s">
        <v>1309</v>
      </c>
      <c r="B284" s="55">
        <v>132</v>
      </c>
      <c r="C284" s="52" t="s">
        <v>729</v>
      </c>
      <c r="D284" s="52"/>
      <c r="E284" s="52"/>
      <c r="F284" s="55" t="s">
        <v>485</v>
      </c>
      <c r="G284" s="55" t="s">
        <v>486</v>
      </c>
      <c r="H284" s="55" t="s">
        <v>954</v>
      </c>
      <c r="I284" s="182"/>
      <c r="J284" s="196" t="s">
        <v>1308</v>
      </c>
      <c r="K284" s="200" t="s">
        <v>2663</v>
      </c>
    </row>
    <row r="285" spans="1:11" s="33" customFormat="1" x14ac:dyDescent="0.2">
      <c r="A285" s="35" t="s">
        <v>1310</v>
      </c>
      <c r="B285" s="55">
        <v>133</v>
      </c>
      <c r="C285" s="52" t="s">
        <v>728</v>
      </c>
      <c r="D285" s="52"/>
      <c r="E285" s="52"/>
      <c r="F285" s="55" t="s">
        <v>485</v>
      </c>
      <c r="G285" s="55" t="s">
        <v>486</v>
      </c>
      <c r="H285" s="55" t="s">
        <v>954</v>
      </c>
      <c r="I285" s="182"/>
      <c r="J285" s="196" t="s">
        <v>1308</v>
      </c>
      <c r="K285" s="200" t="s">
        <v>2663</v>
      </c>
    </row>
    <row r="286" spans="1:11" s="33" customFormat="1" x14ac:dyDescent="0.2">
      <c r="A286" s="35" t="s">
        <v>487</v>
      </c>
      <c r="B286" s="55">
        <v>134</v>
      </c>
      <c r="C286" s="52" t="s">
        <v>730</v>
      </c>
      <c r="D286" s="52"/>
      <c r="E286" s="52" t="s">
        <v>583</v>
      </c>
      <c r="F286" s="55">
        <v>0</v>
      </c>
      <c r="G286" s="55" t="s">
        <v>449</v>
      </c>
      <c r="H286" s="55">
        <v>0</v>
      </c>
      <c r="I286" s="182"/>
      <c r="J286" s="196"/>
      <c r="K286" s="200" t="s">
        <v>2664</v>
      </c>
    </row>
    <row r="287" spans="1:11" s="33" customFormat="1" x14ac:dyDescent="0.2">
      <c r="A287" s="35"/>
      <c r="B287" s="36"/>
      <c r="C287" s="52"/>
      <c r="D287" s="52"/>
      <c r="E287" s="52" t="s">
        <v>2020</v>
      </c>
      <c r="F287" s="55">
        <v>1</v>
      </c>
      <c r="G287" s="55"/>
      <c r="H287" s="55"/>
      <c r="I287" s="182"/>
      <c r="J287" s="203"/>
      <c r="K287" s="178"/>
    </row>
    <row r="288" spans="1:11" s="33" customFormat="1" x14ac:dyDescent="0.2">
      <c r="A288" s="35"/>
      <c r="B288" s="36"/>
      <c r="C288" s="52"/>
      <c r="D288" s="52"/>
      <c r="E288" s="52" t="s">
        <v>731</v>
      </c>
      <c r="F288" s="55">
        <v>2</v>
      </c>
      <c r="G288" s="55"/>
      <c r="H288" s="55"/>
      <c r="I288" s="182"/>
      <c r="J288" s="203"/>
      <c r="K288" s="178"/>
    </row>
    <row r="289" spans="1:11" s="33" customFormat="1" x14ac:dyDescent="0.2">
      <c r="A289" s="35"/>
      <c r="B289" s="36"/>
      <c r="C289" s="52"/>
      <c r="D289" s="52"/>
      <c r="E289" s="52" t="s">
        <v>732</v>
      </c>
      <c r="F289" s="55">
        <v>3</v>
      </c>
      <c r="G289" s="55"/>
      <c r="H289" s="55"/>
      <c r="I289" s="182"/>
      <c r="J289" s="203"/>
      <c r="K289" s="178"/>
    </row>
    <row r="290" spans="1:11" s="33" customFormat="1" x14ac:dyDescent="0.2">
      <c r="A290" s="35"/>
      <c r="B290" s="36"/>
      <c r="C290" s="52"/>
      <c r="D290" s="52"/>
      <c r="E290" s="52" t="s">
        <v>1311</v>
      </c>
      <c r="F290" s="55">
        <v>4</v>
      </c>
      <c r="G290" s="55"/>
      <c r="H290" s="55"/>
      <c r="I290" s="182"/>
      <c r="J290" s="203"/>
      <c r="K290" s="178"/>
    </row>
    <row r="291" spans="1:11" s="33" customFormat="1" x14ac:dyDescent="0.2">
      <c r="A291" s="35" t="s">
        <v>488</v>
      </c>
      <c r="B291" s="36">
        <v>135</v>
      </c>
      <c r="C291" s="52" t="s">
        <v>733</v>
      </c>
      <c r="D291" s="52"/>
      <c r="E291" s="52"/>
      <c r="F291" s="55" t="s">
        <v>485</v>
      </c>
      <c r="G291" s="55" t="s">
        <v>486</v>
      </c>
      <c r="H291" s="55" t="s">
        <v>954</v>
      </c>
      <c r="I291" s="182"/>
      <c r="J291" s="196" t="s">
        <v>3277</v>
      </c>
      <c r="K291" s="201" t="s">
        <v>2665</v>
      </c>
    </row>
    <row r="292" spans="1:11" s="33" customFormat="1" x14ac:dyDescent="0.2">
      <c r="A292" s="35" t="s">
        <v>1312</v>
      </c>
      <c r="B292" s="36">
        <v>136</v>
      </c>
      <c r="C292" s="52" t="s">
        <v>734</v>
      </c>
      <c r="D292" s="52"/>
      <c r="E292" s="52"/>
      <c r="F292" s="55" t="s">
        <v>485</v>
      </c>
      <c r="G292" s="55" t="s">
        <v>486</v>
      </c>
      <c r="H292" s="55" t="s">
        <v>954</v>
      </c>
      <c r="I292" s="182"/>
      <c r="J292" s="196" t="s">
        <v>3278</v>
      </c>
      <c r="K292" s="201" t="s">
        <v>2665</v>
      </c>
    </row>
    <row r="293" spans="1:11" s="33" customFormat="1" x14ac:dyDescent="0.2">
      <c r="A293" s="35" t="s">
        <v>1313</v>
      </c>
      <c r="B293" s="36">
        <v>137</v>
      </c>
      <c r="C293" s="52" t="s">
        <v>735</v>
      </c>
      <c r="D293" s="52"/>
      <c r="E293" s="52" t="s">
        <v>583</v>
      </c>
      <c r="F293" s="55">
        <v>0</v>
      </c>
      <c r="G293" s="55" t="s">
        <v>449</v>
      </c>
      <c r="H293" s="55">
        <v>0</v>
      </c>
      <c r="I293" s="182"/>
      <c r="J293" s="196" t="s">
        <v>2021</v>
      </c>
      <c r="K293" s="201" t="s">
        <v>2666</v>
      </c>
    </row>
    <row r="294" spans="1:11" s="33" customFormat="1" x14ac:dyDescent="0.2">
      <c r="A294" s="35"/>
      <c r="B294" s="36"/>
      <c r="C294" s="52"/>
      <c r="D294" s="52"/>
      <c r="E294" s="52" t="s">
        <v>577</v>
      </c>
      <c r="F294" s="55">
        <v>1</v>
      </c>
      <c r="G294" s="55"/>
      <c r="H294" s="55"/>
      <c r="I294" s="182"/>
      <c r="J294" s="203"/>
      <c r="K294" s="178"/>
    </row>
    <row r="295" spans="1:11" s="33" customFormat="1" x14ac:dyDescent="0.2">
      <c r="A295" s="35"/>
      <c r="B295" s="36"/>
      <c r="C295" s="52"/>
      <c r="D295" s="52"/>
      <c r="E295" s="52" t="s">
        <v>586</v>
      </c>
      <c r="F295" s="55">
        <v>2</v>
      </c>
      <c r="G295" s="55"/>
      <c r="H295" s="55"/>
      <c r="I295" s="182"/>
      <c r="J295" s="203"/>
      <c r="K295" s="178"/>
    </row>
    <row r="296" spans="1:11" s="33" customFormat="1" x14ac:dyDescent="0.2">
      <c r="A296" s="35" t="s">
        <v>489</v>
      </c>
      <c r="B296" s="36">
        <v>138</v>
      </c>
      <c r="C296" s="52" t="s">
        <v>1314</v>
      </c>
      <c r="D296" s="52"/>
      <c r="E296" s="52" t="s">
        <v>583</v>
      </c>
      <c r="F296" s="55">
        <v>0</v>
      </c>
      <c r="G296" s="55" t="s">
        <v>449</v>
      </c>
      <c r="H296" s="55">
        <v>0</v>
      </c>
      <c r="I296" s="182"/>
      <c r="J296" s="196"/>
      <c r="K296" s="201" t="s">
        <v>2667</v>
      </c>
    </row>
    <row r="297" spans="1:11" s="33" customFormat="1" x14ac:dyDescent="0.2">
      <c r="A297" s="35"/>
      <c r="B297" s="36"/>
      <c r="C297" s="52"/>
      <c r="D297" s="52"/>
      <c r="E297" s="52" t="s">
        <v>240</v>
      </c>
      <c r="F297" s="55">
        <v>1</v>
      </c>
      <c r="G297" s="55"/>
      <c r="H297" s="55"/>
      <c r="I297" s="182"/>
      <c r="J297" s="202"/>
      <c r="K297" s="178"/>
    </row>
    <row r="298" spans="1:11" s="33" customFormat="1" x14ac:dyDescent="0.2">
      <c r="A298" s="35"/>
      <c r="B298" s="36"/>
      <c r="C298" s="52"/>
      <c r="D298" s="52"/>
      <c r="E298" s="52" t="s">
        <v>241</v>
      </c>
      <c r="F298" s="55">
        <v>2</v>
      </c>
      <c r="G298" s="55"/>
      <c r="H298" s="55"/>
      <c r="I298" s="182"/>
      <c r="J298" s="202"/>
      <c r="K298" s="178"/>
    </row>
    <row r="299" spans="1:11" s="33" customFormat="1" x14ac:dyDescent="0.2">
      <c r="A299" s="35"/>
      <c r="B299" s="36"/>
      <c r="C299" s="52"/>
      <c r="D299" s="52"/>
      <c r="E299" s="52" t="s">
        <v>242</v>
      </c>
      <c r="F299" s="55">
        <v>3</v>
      </c>
      <c r="G299" s="55"/>
      <c r="H299" s="55"/>
      <c r="I299" s="182"/>
      <c r="J299" s="202"/>
      <c r="K299" s="178"/>
    </row>
    <row r="300" spans="1:11" s="33" customFormat="1" ht="22.5" x14ac:dyDescent="0.2">
      <c r="A300" s="35"/>
      <c r="B300" s="36"/>
      <c r="C300" s="52"/>
      <c r="D300" s="52"/>
      <c r="E300" s="52" t="s">
        <v>243</v>
      </c>
      <c r="F300" s="55">
        <v>4</v>
      </c>
      <c r="G300" s="55"/>
      <c r="H300" s="55"/>
      <c r="I300" s="182"/>
      <c r="J300" s="202"/>
      <c r="K300" s="178"/>
    </row>
    <row r="301" spans="1:11" s="33" customFormat="1" x14ac:dyDescent="0.2">
      <c r="A301" s="35"/>
      <c r="B301" s="36"/>
      <c r="C301" s="52"/>
      <c r="D301" s="52"/>
      <c r="E301" s="52" t="s">
        <v>244</v>
      </c>
      <c r="F301" s="55">
        <v>5</v>
      </c>
      <c r="G301" s="55"/>
      <c r="H301" s="55"/>
      <c r="I301" s="182"/>
      <c r="J301" s="202"/>
      <c r="K301" s="178"/>
    </row>
    <row r="302" spans="1:11" s="33" customFormat="1" x14ac:dyDescent="0.2">
      <c r="A302" s="35"/>
      <c r="B302" s="36"/>
      <c r="C302" s="52"/>
      <c r="D302" s="52"/>
      <c r="E302" s="52" t="s">
        <v>245</v>
      </c>
      <c r="F302" s="55">
        <v>6</v>
      </c>
      <c r="G302" s="55"/>
      <c r="H302" s="55"/>
      <c r="I302" s="182"/>
      <c r="J302" s="202"/>
      <c r="K302" s="178"/>
    </row>
    <row r="303" spans="1:11" s="33" customFormat="1" ht="22.5" x14ac:dyDescent="0.2">
      <c r="A303" s="35" t="s">
        <v>490</v>
      </c>
      <c r="B303" s="36">
        <v>139</v>
      </c>
      <c r="C303" s="52" t="s">
        <v>736</v>
      </c>
      <c r="D303" s="52"/>
      <c r="E303" s="52" t="s">
        <v>583</v>
      </c>
      <c r="F303" s="55">
        <v>0</v>
      </c>
      <c r="G303" s="55" t="s">
        <v>449</v>
      </c>
      <c r="H303" s="55">
        <v>0</v>
      </c>
      <c r="I303" s="182"/>
      <c r="J303" s="196"/>
      <c r="K303" s="201" t="s">
        <v>2668</v>
      </c>
    </row>
    <row r="304" spans="1:11" s="33" customFormat="1" x14ac:dyDescent="0.2">
      <c r="A304" s="35"/>
      <c r="B304" s="36"/>
      <c r="C304" s="52"/>
      <c r="D304" s="52"/>
      <c r="E304" s="52" t="s">
        <v>737</v>
      </c>
      <c r="F304" s="55">
        <v>1</v>
      </c>
      <c r="G304" s="55"/>
      <c r="H304" s="55"/>
      <c r="I304" s="182"/>
      <c r="J304" s="202"/>
      <c r="K304" s="178"/>
    </row>
    <row r="305" spans="1:11" s="33" customFormat="1" ht="22.5" x14ac:dyDescent="0.2">
      <c r="A305" s="35"/>
      <c r="B305" s="36"/>
      <c r="C305" s="52"/>
      <c r="D305" s="52"/>
      <c r="E305" s="52" t="s">
        <v>246</v>
      </c>
      <c r="F305" s="55">
        <v>2</v>
      </c>
      <c r="G305" s="55"/>
      <c r="H305" s="55"/>
      <c r="I305" s="182"/>
      <c r="J305" s="202"/>
      <c r="K305" s="178"/>
    </row>
    <row r="306" spans="1:11" s="33" customFormat="1" ht="22.5" x14ac:dyDescent="0.2">
      <c r="A306" s="35"/>
      <c r="B306" s="36"/>
      <c r="C306" s="52"/>
      <c r="D306" s="52"/>
      <c r="E306" s="52" t="s">
        <v>247</v>
      </c>
      <c r="F306" s="55">
        <v>3</v>
      </c>
      <c r="G306" s="55"/>
      <c r="H306" s="55"/>
      <c r="I306" s="182"/>
      <c r="J306" s="202"/>
      <c r="K306" s="178"/>
    </row>
    <row r="307" spans="1:11" s="33" customFormat="1" x14ac:dyDescent="0.2">
      <c r="A307" s="35"/>
      <c r="B307" s="36"/>
      <c r="C307" s="52"/>
      <c r="D307" s="52"/>
      <c r="E307" s="52" t="s">
        <v>739</v>
      </c>
      <c r="F307" s="55">
        <v>4</v>
      </c>
      <c r="G307" s="55"/>
      <c r="H307" s="55"/>
      <c r="I307" s="182"/>
      <c r="J307" s="202"/>
      <c r="K307" s="178"/>
    </row>
    <row r="308" spans="1:11" s="33" customFormat="1" x14ac:dyDescent="0.2">
      <c r="A308" s="35"/>
      <c r="B308" s="36"/>
      <c r="C308" s="52"/>
      <c r="D308" s="52"/>
      <c r="E308" s="52" t="s">
        <v>248</v>
      </c>
      <c r="F308" s="55">
        <v>5</v>
      </c>
      <c r="G308" s="55"/>
      <c r="H308" s="55"/>
      <c r="I308" s="182"/>
      <c r="J308" s="202"/>
      <c r="K308" s="178"/>
    </row>
    <row r="309" spans="1:11" s="33" customFormat="1" x14ac:dyDescent="0.2">
      <c r="A309" s="35"/>
      <c r="B309" s="36"/>
      <c r="C309" s="52"/>
      <c r="D309" s="52"/>
      <c r="E309" s="52" t="s">
        <v>738</v>
      </c>
      <c r="F309" s="55">
        <v>6</v>
      </c>
      <c r="G309" s="55"/>
      <c r="H309" s="55"/>
      <c r="I309" s="182"/>
      <c r="J309" s="202"/>
      <c r="K309" s="178"/>
    </row>
    <row r="310" spans="1:11" s="33" customFormat="1" x14ac:dyDescent="0.2">
      <c r="A310" s="35"/>
      <c r="B310" s="36"/>
      <c r="C310" s="52"/>
      <c r="D310" s="52"/>
      <c r="E310" s="52" t="s">
        <v>249</v>
      </c>
      <c r="F310" s="55">
        <v>7</v>
      </c>
      <c r="G310" s="55"/>
      <c r="H310" s="55"/>
      <c r="I310" s="182"/>
      <c r="J310" s="202"/>
      <c r="K310" s="178"/>
    </row>
    <row r="311" spans="1:11" s="33" customFormat="1" x14ac:dyDescent="0.2">
      <c r="A311" s="35" t="s">
        <v>492</v>
      </c>
      <c r="B311" s="36">
        <v>140</v>
      </c>
      <c r="C311" s="52" t="s">
        <v>250</v>
      </c>
      <c r="D311" s="52" t="s">
        <v>491</v>
      </c>
      <c r="E311" s="52" t="s">
        <v>583</v>
      </c>
      <c r="F311" s="55">
        <v>0</v>
      </c>
      <c r="G311" s="55" t="s">
        <v>449</v>
      </c>
      <c r="H311" s="55">
        <v>0</v>
      </c>
      <c r="I311" s="182"/>
      <c r="J311" s="196"/>
      <c r="K311" s="201" t="s">
        <v>2669</v>
      </c>
    </row>
    <row r="312" spans="1:11" s="33" customFormat="1" ht="22.5" x14ac:dyDescent="0.2">
      <c r="A312" s="35"/>
      <c r="B312" s="36"/>
      <c r="C312" s="52"/>
      <c r="D312" s="52"/>
      <c r="E312" s="52" t="s">
        <v>251</v>
      </c>
      <c r="F312" s="55">
        <v>1</v>
      </c>
      <c r="G312" s="55"/>
      <c r="H312" s="55"/>
      <c r="I312" s="182"/>
      <c r="J312" s="203"/>
      <c r="K312" s="178"/>
    </row>
    <row r="313" spans="1:11" s="33" customFormat="1" x14ac:dyDescent="0.2">
      <c r="A313" s="35"/>
      <c r="B313" s="36"/>
      <c r="C313" s="52"/>
      <c r="D313" s="52"/>
      <c r="E313" s="52" t="s">
        <v>546</v>
      </c>
      <c r="F313" s="55">
        <v>2</v>
      </c>
      <c r="G313" s="55"/>
      <c r="H313" s="55"/>
      <c r="I313" s="182"/>
      <c r="J313" s="203"/>
      <c r="K313" s="178"/>
    </row>
    <row r="314" spans="1:11" s="33" customFormat="1" x14ac:dyDescent="0.2">
      <c r="A314" s="35"/>
      <c r="B314" s="36"/>
      <c r="C314" s="52"/>
      <c r="D314" s="52"/>
      <c r="E314" s="52" t="s">
        <v>252</v>
      </c>
      <c r="F314" s="55">
        <v>3</v>
      </c>
      <c r="G314" s="55"/>
      <c r="H314" s="55"/>
      <c r="I314" s="182"/>
      <c r="J314" s="203"/>
      <c r="K314" s="178"/>
    </row>
    <row r="315" spans="1:11" s="33" customFormat="1" ht="22.5" x14ac:dyDescent="0.2">
      <c r="A315" s="35"/>
      <c r="B315" s="36"/>
      <c r="C315" s="52"/>
      <c r="D315" s="52"/>
      <c r="E315" s="52" t="s">
        <v>253</v>
      </c>
      <c r="F315" s="55">
        <v>4</v>
      </c>
      <c r="G315" s="55"/>
      <c r="H315" s="55"/>
      <c r="I315" s="182"/>
      <c r="J315" s="203"/>
      <c r="K315" s="178"/>
    </row>
    <row r="316" spans="1:11" s="33" customFormat="1" x14ac:dyDescent="0.2">
      <c r="A316" s="35"/>
      <c r="B316" s="36"/>
      <c r="C316" s="52"/>
      <c r="D316" s="52"/>
      <c r="E316" s="52" t="s">
        <v>254</v>
      </c>
      <c r="F316" s="55">
        <v>5</v>
      </c>
      <c r="G316" s="55"/>
      <c r="H316" s="55"/>
      <c r="I316" s="182"/>
      <c r="J316" s="203"/>
      <c r="K316" s="178"/>
    </row>
    <row r="317" spans="1:11" s="33" customFormat="1" ht="22.5" x14ac:dyDescent="0.2">
      <c r="A317" s="35"/>
      <c r="B317" s="36"/>
      <c r="C317" s="52"/>
      <c r="D317" s="52"/>
      <c r="E317" s="52" t="s">
        <v>558</v>
      </c>
      <c r="F317" s="55">
        <v>6</v>
      </c>
      <c r="G317" s="55"/>
      <c r="H317" s="55"/>
      <c r="I317" s="182"/>
      <c r="J317" s="203"/>
      <c r="K317" s="178"/>
    </row>
    <row r="318" spans="1:11" s="33" customFormat="1" x14ac:dyDescent="0.2">
      <c r="A318" s="35"/>
      <c r="B318" s="36"/>
      <c r="C318" s="52"/>
      <c r="D318" s="52"/>
      <c r="E318" s="52" t="s">
        <v>560</v>
      </c>
      <c r="F318" s="55">
        <v>7</v>
      </c>
      <c r="G318" s="55"/>
      <c r="H318" s="55"/>
      <c r="I318" s="182"/>
      <c r="J318" s="203"/>
      <c r="K318" s="178"/>
    </row>
    <row r="319" spans="1:11" s="33" customFormat="1" x14ac:dyDescent="0.2">
      <c r="A319" s="35"/>
      <c r="B319" s="36"/>
      <c r="C319" s="52"/>
      <c r="D319" s="52"/>
      <c r="E319" s="52" t="s">
        <v>559</v>
      </c>
      <c r="F319" s="55">
        <v>8</v>
      </c>
      <c r="G319" s="55"/>
      <c r="H319" s="55"/>
      <c r="I319" s="182"/>
      <c r="J319" s="203"/>
      <c r="K319" s="178"/>
    </row>
    <row r="320" spans="1:11" s="33" customFormat="1" x14ac:dyDescent="0.2">
      <c r="A320" s="35"/>
      <c r="B320" s="36"/>
      <c r="C320" s="52"/>
      <c r="D320" s="52"/>
      <c r="E320" s="52" t="s">
        <v>304</v>
      </c>
      <c r="F320" s="55">
        <v>9</v>
      </c>
      <c r="G320" s="55"/>
      <c r="H320" s="55"/>
      <c r="I320" s="182"/>
      <c r="J320" s="203"/>
      <c r="K320" s="178"/>
    </row>
    <row r="321" spans="1:11" s="33" customFormat="1" x14ac:dyDescent="0.2">
      <c r="A321" s="103" t="s">
        <v>493</v>
      </c>
      <c r="B321" s="108">
        <v>141</v>
      </c>
      <c r="C321" s="100" t="s">
        <v>250</v>
      </c>
      <c r="D321" s="100" t="s">
        <v>494</v>
      </c>
      <c r="E321" s="100" t="s">
        <v>583</v>
      </c>
      <c r="F321" s="108">
        <v>0</v>
      </c>
      <c r="G321" s="108" t="s">
        <v>449</v>
      </c>
      <c r="H321" s="108">
        <v>0</v>
      </c>
      <c r="I321" s="104"/>
      <c r="J321" s="196"/>
      <c r="K321" s="201" t="s">
        <v>2670</v>
      </c>
    </row>
    <row r="322" spans="1:11" s="33" customFormat="1" ht="22.5" x14ac:dyDescent="0.2">
      <c r="A322" s="103"/>
      <c r="B322" s="108"/>
      <c r="C322" s="100"/>
      <c r="D322" s="100"/>
      <c r="E322" s="100" t="s">
        <v>251</v>
      </c>
      <c r="F322" s="108">
        <v>1</v>
      </c>
      <c r="G322" s="108"/>
      <c r="H322" s="108"/>
      <c r="I322" s="104"/>
      <c r="J322" s="202"/>
      <c r="K322" s="178"/>
    </row>
    <row r="323" spans="1:11" s="33" customFormat="1" x14ac:dyDescent="0.2">
      <c r="A323" s="103"/>
      <c r="B323" s="108"/>
      <c r="C323" s="100"/>
      <c r="D323" s="100"/>
      <c r="E323" s="100" t="s">
        <v>546</v>
      </c>
      <c r="F323" s="108">
        <v>2</v>
      </c>
      <c r="G323" s="108"/>
      <c r="H323" s="108"/>
      <c r="I323" s="104"/>
      <c r="J323" s="202"/>
      <c r="K323" s="178"/>
    </row>
    <row r="324" spans="1:11" s="33" customFormat="1" x14ac:dyDescent="0.2">
      <c r="A324" s="103"/>
      <c r="B324" s="108"/>
      <c r="C324" s="100"/>
      <c r="D324" s="100"/>
      <c r="E324" s="100" t="s">
        <v>252</v>
      </c>
      <c r="F324" s="108">
        <v>3</v>
      </c>
      <c r="G324" s="108"/>
      <c r="H324" s="108"/>
      <c r="I324" s="104"/>
      <c r="J324" s="202"/>
      <c r="K324" s="178"/>
    </row>
    <row r="325" spans="1:11" s="33" customFormat="1" ht="22.5" x14ac:dyDescent="0.2">
      <c r="A325" s="103"/>
      <c r="B325" s="108"/>
      <c r="C325" s="100"/>
      <c r="D325" s="100"/>
      <c r="E325" s="100" t="s">
        <v>253</v>
      </c>
      <c r="F325" s="108">
        <v>4</v>
      </c>
      <c r="G325" s="108"/>
      <c r="H325" s="108"/>
      <c r="I325" s="104"/>
      <c r="J325" s="202"/>
      <c r="K325" s="178"/>
    </row>
    <row r="326" spans="1:11" s="33" customFormat="1" x14ac:dyDescent="0.2">
      <c r="A326" s="103"/>
      <c r="B326" s="108"/>
      <c r="C326" s="100"/>
      <c r="D326" s="100"/>
      <c r="E326" s="100" t="s">
        <v>254</v>
      </c>
      <c r="F326" s="108">
        <v>5</v>
      </c>
      <c r="G326" s="108"/>
      <c r="H326" s="108"/>
      <c r="I326" s="104"/>
      <c r="J326" s="202"/>
      <c r="K326" s="178"/>
    </row>
    <row r="327" spans="1:11" s="33" customFormat="1" ht="22.5" x14ac:dyDescent="0.2">
      <c r="A327" s="103"/>
      <c r="B327" s="108"/>
      <c r="C327" s="100"/>
      <c r="D327" s="100"/>
      <c r="E327" s="100" t="s">
        <v>558</v>
      </c>
      <c r="F327" s="108">
        <v>6</v>
      </c>
      <c r="G327" s="108"/>
      <c r="H327" s="108"/>
      <c r="I327" s="104"/>
      <c r="J327" s="202"/>
      <c r="K327" s="178"/>
    </row>
    <row r="328" spans="1:11" s="33" customFormat="1" x14ac:dyDescent="0.2">
      <c r="A328" s="103"/>
      <c r="B328" s="108"/>
      <c r="C328" s="100"/>
      <c r="D328" s="100"/>
      <c r="E328" s="100" t="s">
        <v>560</v>
      </c>
      <c r="F328" s="108">
        <v>7</v>
      </c>
      <c r="G328" s="108"/>
      <c r="H328" s="108"/>
      <c r="I328" s="104"/>
      <c r="J328" s="202"/>
      <c r="K328" s="178"/>
    </row>
    <row r="329" spans="1:11" s="33" customFormat="1" x14ac:dyDescent="0.2">
      <c r="A329" s="103"/>
      <c r="B329" s="108"/>
      <c r="C329" s="100"/>
      <c r="D329" s="100"/>
      <c r="E329" s="100" t="s">
        <v>559</v>
      </c>
      <c r="F329" s="108">
        <v>8</v>
      </c>
      <c r="G329" s="108"/>
      <c r="H329" s="108"/>
      <c r="I329" s="104"/>
      <c r="J329" s="202"/>
      <c r="K329" s="178"/>
    </row>
    <row r="330" spans="1:11" s="33" customFormat="1" x14ac:dyDescent="0.2">
      <c r="A330" s="103"/>
      <c r="B330" s="108"/>
      <c r="C330" s="100"/>
      <c r="D330" s="100"/>
      <c r="E330" s="100" t="s">
        <v>304</v>
      </c>
      <c r="F330" s="108">
        <v>9</v>
      </c>
      <c r="G330" s="108"/>
      <c r="H330" s="108"/>
      <c r="I330" s="104"/>
      <c r="J330" s="202"/>
      <c r="K330" s="178"/>
    </row>
    <row r="331" spans="1:11" s="33" customFormat="1" x14ac:dyDescent="0.2">
      <c r="A331" s="35" t="s">
        <v>495</v>
      </c>
      <c r="B331" s="36">
        <v>142</v>
      </c>
      <c r="C331" s="52" t="s">
        <v>255</v>
      </c>
      <c r="D331" s="52" t="s">
        <v>491</v>
      </c>
      <c r="E331" s="52" t="s">
        <v>583</v>
      </c>
      <c r="F331" s="55">
        <v>0</v>
      </c>
      <c r="G331" s="55" t="s">
        <v>446</v>
      </c>
      <c r="H331" s="55">
        <v>0</v>
      </c>
      <c r="I331" s="55"/>
      <c r="J331" s="196"/>
      <c r="K331" s="201" t="s">
        <v>2671</v>
      </c>
    </row>
    <row r="332" spans="1:11" s="33" customFormat="1" x14ac:dyDescent="0.2">
      <c r="A332" s="35"/>
      <c r="B332" s="36"/>
      <c r="C332" s="52"/>
      <c r="D332" s="52"/>
      <c r="E332" s="52" t="s">
        <v>561</v>
      </c>
      <c r="F332" s="55">
        <v>1</v>
      </c>
      <c r="G332" s="55"/>
      <c r="H332" s="55"/>
      <c r="I332" s="55"/>
      <c r="J332" s="202"/>
      <c r="K332" s="178"/>
    </row>
    <row r="333" spans="1:11" s="33" customFormat="1" x14ac:dyDescent="0.2">
      <c r="A333" s="35"/>
      <c r="B333" s="36"/>
      <c r="C333" s="52"/>
      <c r="D333" s="52"/>
      <c r="E333" s="52" t="s">
        <v>256</v>
      </c>
      <c r="F333" s="55">
        <v>2</v>
      </c>
      <c r="G333" s="55"/>
      <c r="H333" s="55"/>
      <c r="I333" s="55"/>
      <c r="J333" s="202"/>
      <c r="K333" s="178"/>
    </row>
    <row r="334" spans="1:11" s="33" customFormat="1" x14ac:dyDescent="0.2">
      <c r="A334" s="35"/>
      <c r="B334" s="36"/>
      <c r="C334" s="52"/>
      <c r="D334" s="52"/>
      <c r="E334" s="52" t="s">
        <v>498</v>
      </c>
      <c r="F334" s="55">
        <v>3</v>
      </c>
      <c r="G334" s="55"/>
      <c r="H334" s="55"/>
      <c r="I334" s="55"/>
      <c r="J334" s="202"/>
      <c r="K334" s="178"/>
    </row>
    <row r="335" spans="1:11" s="33" customFormat="1" ht="56.25" x14ac:dyDescent="0.2">
      <c r="A335" s="35"/>
      <c r="B335" s="36"/>
      <c r="C335" s="52"/>
      <c r="D335" s="52"/>
      <c r="E335" s="52" t="s">
        <v>740</v>
      </c>
      <c r="F335" s="55">
        <v>4</v>
      </c>
      <c r="G335" s="55"/>
      <c r="H335" s="55"/>
      <c r="I335" s="55"/>
      <c r="J335" s="202"/>
      <c r="K335" s="178"/>
    </row>
    <row r="336" spans="1:11" s="33" customFormat="1" ht="22.5" x14ac:dyDescent="0.2">
      <c r="A336" s="35"/>
      <c r="B336" s="36"/>
      <c r="C336" s="52"/>
      <c r="D336" s="52"/>
      <c r="E336" s="52" t="s">
        <v>257</v>
      </c>
      <c r="F336" s="55">
        <v>5</v>
      </c>
      <c r="G336" s="55"/>
      <c r="H336" s="55"/>
      <c r="I336" s="55"/>
      <c r="J336" s="202"/>
      <c r="K336" s="178"/>
    </row>
    <row r="337" spans="1:11" s="33" customFormat="1" ht="22.5" x14ac:dyDescent="0.2">
      <c r="A337" s="35"/>
      <c r="B337" s="36"/>
      <c r="C337" s="52"/>
      <c r="D337" s="52"/>
      <c r="E337" s="52" t="s">
        <v>741</v>
      </c>
      <c r="F337" s="55">
        <v>6</v>
      </c>
      <c r="G337" s="55"/>
      <c r="H337" s="55"/>
      <c r="I337" s="55"/>
      <c r="J337" s="202"/>
      <c r="K337" s="178"/>
    </row>
    <row r="338" spans="1:11" s="33" customFormat="1" x14ac:dyDescent="0.2">
      <c r="A338" s="35"/>
      <c r="B338" s="36"/>
      <c r="C338" s="52"/>
      <c r="D338" s="52"/>
      <c r="E338" s="52" t="s">
        <v>497</v>
      </c>
      <c r="F338" s="55">
        <v>7</v>
      </c>
      <c r="G338" s="55"/>
      <c r="H338" s="55"/>
      <c r="I338" s="55"/>
      <c r="J338" s="202"/>
      <c r="K338" s="178"/>
    </row>
    <row r="339" spans="1:11" s="33" customFormat="1" x14ac:dyDescent="0.2">
      <c r="A339" s="35"/>
      <c r="B339" s="36"/>
      <c r="C339" s="52"/>
      <c r="D339" s="52"/>
      <c r="E339" s="52" t="s">
        <v>496</v>
      </c>
      <c r="F339" s="55">
        <v>8</v>
      </c>
      <c r="G339" s="55"/>
      <c r="H339" s="55"/>
      <c r="I339" s="55"/>
      <c r="J339" s="202"/>
      <c r="K339" s="178"/>
    </row>
    <row r="340" spans="1:11" s="33" customFormat="1" x14ac:dyDescent="0.2">
      <c r="A340" s="35"/>
      <c r="B340" s="36"/>
      <c r="C340" s="52"/>
      <c r="D340" s="52"/>
      <c r="E340" s="52" t="s">
        <v>258</v>
      </c>
      <c r="F340" s="55">
        <v>9</v>
      </c>
      <c r="G340" s="55"/>
      <c r="H340" s="55"/>
      <c r="I340" s="55"/>
      <c r="J340" s="202"/>
      <c r="K340" s="178"/>
    </row>
    <row r="341" spans="1:11" s="33" customFormat="1" x14ac:dyDescent="0.2">
      <c r="A341" s="35"/>
      <c r="B341" s="36"/>
      <c r="C341" s="52"/>
      <c r="D341" s="52"/>
      <c r="E341" s="52" t="s">
        <v>434</v>
      </c>
      <c r="F341" s="55">
        <v>10</v>
      </c>
      <c r="G341" s="55"/>
      <c r="H341" s="55"/>
      <c r="I341" s="55"/>
      <c r="J341" s="202"/>
      <c r="K341" s="178"/>
    </row>
    <row r="342" spans="1:11" s="33" customFormat="1" x14ac:dyDescent="0.2">
      <c r="A342" s="35"/>
      <c r="B342" s="36"/>
      <c r="C342" s="52"/>
      <c r="D342" s="52"/>
      <c r="E342" s="52" t="s">
        <v>259</v>
      </c>
      <c r="F342" s="55">
        <v>11</v>
      </c>
      <c r="G342" s="55"/>
      <c r="H342" s="55"/>
      <c r="I342" s="55"/>
      <c r="J342" s="202"/>
      <c r="K342" s="178"/>
    </row>
    <row r="343" spans="1:11" s="33" customFormat="1" ht="22.5" x14ac:dyDescent="0.2">
      <c r="A343" s="35"/>
      <c r="B343" s="36"/>
      <c r="C343" s="52"/>
      <c r="D343" s="52"/>
      <c r="E343" s="52" t="s">
        <v>743</v>
      </c>
      <c r="F343" s="55">
        <v>12</v>
      </c>
      <c r="G343" s="55"/>
      <c r="H343" s="55"/>
      <c r="I343" s="55"/>
      <c r="J343" s="202"/>
      <c r="K343" s="178"/>
    </row>
    <row r="344" spans="1:11" s="33" customFormat="1" ht="22.5" x14ac:dyDescent="0.2">
      <c r="A344" s="35"/>
      <c r="B344" s="36"/>
      <c r="C344" s="52"/>
      <c r="D344" s="52"/>
      <c r="E344" s="52" t="s">
        <v>742</v>
      </c>
      <c r="F344" s="55">
        <v>13</v>
      </c>
      <c r="G344" s="55"/>
      <c r="H344" s="55"/>
      <c r="I344" s="55"/>
      <c r="J344" s="202"/>
      <c r="K344" s="178"/>
    </row>
    <row r="345" spans="1:11" s="33" customFormat="1" x14ac:dyDescent="0.2">
      <c r="A345" s="103" t="s">
        <v>499</v>
      </c>
      <c r="B345" s="108">
        <v>143</v>
      </c>
      <c r="C345" s="100" t="s">
        <v>255</v>
      </c>
      <c r="D345" s="100" t="s">
        <v>494</v>
      </c>
      <c r="E345" s="100" t="s">
        <v>583</v>
      </c>
      <c r="F345" s="108">
        <v>0</v>
      </c>
      <c r="G345" s="108" t="s">
        <v>446</v>
      </c>
      <c r="H345" s="108">
        <v>0</v>
      </c>
      <c r="I345" s="104"/>
      <c r="J345" s="196"/>
      <c r="K345" s="201" t="s">
        <v>2672</v>
      </c>
    </row>
    <row r="346" spans="1:11" s="33" customFormat="1" x14ac:dyDescent="0.2">
      <c r="A346" s="103"/>
      <c r="B346" s="108"/>
      <c r="C346" s="100"/>
      <c r="D346" s="100"/>
      <c r="E346" s="100" t="s">
        <v>561</v>
      </c>
      <c r="F346" s="108">
        <v>1</v>
      </c>
      <c r="G346" s="108"/>
      <c r="H346" s="108"/>
      <c r="I346" s="104"/>
      <c r="J346" s="202"/>
      <c r="K346" s="178"/>
    </row>
    <row r="347" spans="1:11" s="33" customFormat="1" x14ac:dyDescent="0.2">
      <c r="A347" s="103"/>
      <c r="B347" s="108"/>
      <c r="C347" s="100"/>
      <c r="D347" s="100"/>
      <c r="E347" s="100" t="s">
        <v>256</v>
      </c>
      <c r="F347" s="108">
        <v>2</v>
      </c>
      <c r="G347" s="108"/>
      <c r="H347" s="108"/>
      <c r="I347" s="104"/>
      <c r="J347" s="202"/>
      <c r="K347" s="178"/>
    </row>
    <row r="348" spans="1:11" s="33" customFormat="1" x14ac:dyDescent="0.2">
      <c r="A348" s="103"/>
      <c r="B348" s="108"/>
      <c r="C348" s="100"/>
      <c r="D348" s="100"/>
      <c r="E348" s="100" t="s">
        <v>498</v>
      </c>
      <c r="F348" s="108">
        <v>3</v>
      </c>
      <c r="G348" s="108"/>
      <c r="H348" s="108"/>
      <c r="I348" s="104"/>
      <c r="J348" s="202"/>
      <c r="K348" s="178"/>
    </row>
    <row r="349" spans="1:11" s="33" customFormat="1" ht="56.25" x14ac:dyDescent="0.2">
      <c r="A349" s="103"/>
      <c r="B349" s="108"/>
      <c r="C349" s="100"/>
      <c r="D349" s="100"/>
      <c r="E349" s="100" t="s">
        <v>740</v>
      </c>
      <c r="F349" s="108">
        <v>4</v>
      </c>
      <c r="G349" s="108"/>
      <c r="H349" s="108"/>
      <c r="I349" s="104"/>
      <c r="J349" s="202"/>
      <c r="K349" s="178"/>
    </row>
    <row r="350" spans="1:11" s="33" customFormat="1" ht="22.5" x14ac:dyDescent="0.2">
      <c r="A350" s="103"/>
      <c r="B350" s="108"/>
      <c r="C350" s="100"/>
      <c r="D350" s="100"/>
      <c r="E350" s="100" t="s">
        <v>257</v>
      </c>
      <c r="F350" s="108">
        <v>5</v>
      </c>
      <c r="G350" s="108"/>
      <c r="H350" s="108"/>
      <c r="I350" s="104"/>
      <c r="J350" s="202"/>
      <c r="K350" s="178"/>
    </row>
    <row r="351" spans="1:11" s="33" customFormat="1" ht="22.5" x14ac:dyDescent="0.2">
      <c r="A351" s="103"/>
      <c r="B351" s="108"/>
      <c r="C351" s="100"/>
      <c r="D351" s="100"/>
      <c r="E351" s="100" t="s">
        <v>741</v>
      </c>
      <c r="F351" s="108">
        <v>6</v>
      </c>
      <c r="G351" s="108"/>
      <c r="H351" s="108"/>
      <c r="I351" s="104"/>
      <c r="J351" s="202"/>
      <c r="K351" s="178"/>
    </row>
    <row r="352" spans="1:11" s="33" customFormat="1" x14ac:dyDescent="0.2">
      <c r="A352" s="103"/>
      <c r="B352" s="108"/>
      <c r="C352" s="100"/>
      <c r="D352" s="100"/>
      <c r="E352" s="100" t="s">
        <v>497</v>
      </c>
      <c r="F352" s="108">
        <v>7</v>
      </c>
      <c r="G352" s="108"/>
      <c r="H352" s="108"/>
      <c r="I352" s="104"/>
      <c r="J352" s="202"/>
      <c r="K352" s="178"/>
    </row>
    <row r="353" spans="1:11" s="33" customFormat="1" x14ac:dyDescent="0.2">
      <c r="A353" s="103"/>
      <c r="B353" s="108"/>
      <c r="C353" s="100"/>
      <c r="D353" s="100"/>
      <c r="E353" s="100" t="s">
        <v>496</v>
      </c>
      <c r="F353" s="108">
        <v>8</v>
      </c>
      <c r="G353" s="108"/>
      <c r="H353" s="108"/>
      <c r="I353" s="104"/>
      <c r="J353" s="202"/>
      <c r="K353" s="178"/>
    </row>
    <row r="354" spans="1:11" s="33" customFormat="1" x14ac:dyDescent="0.2">
      <c r="A354" s="103"/>
      <c r="B354" s="108"/>
      <c r="C354" s="100"/>
      <c r="D354" s="100"/>
      <c r="E354" s="100" t="s">
        <v>258</v>
      </c>
      <c r="F354" s="108">
        <v>9</v>
      </c>
      <c r="G354" s="108"/>
      <c r="H354" s="108"/>
      <c r="I354" s="104"/>
      <c r="J354" s="202"/>
      <c r="K354" s="178"/>
    </row>
    <row r="355" spans="1:11" s="33" customFormat="1" x14ac:dyDescent="0.2">
      <c r="A355" s="103"/>
      <c r="B355" s="108"/>
      <c r="C355" s="100"/>
      <c r="D355" s="100"/>
      <c r="E355" s="100" t="s">
        <v>434</v>
      </c>
      <c r="F355" s="108">
        <v>10</v>
      </c>
      <c r="G355" s="108"/>
      <c r="H355" s="108"/>
      <c r="I355" s="104"/>
      <c r="J355" s="202"/>
      <c r="K355" s="178"/>
    </row>
    <row r="356" spans="1:11" s="33" customFormat="1" x14ac:dyDescent="0.2">
      <c r="A356" s="103"/>
      <c r="B356" s="108"/>
      <c r="C356" s="100"/>
      <c r="D356" s="100"/>
      <c r="E356" s="100" t="s">
        <v>259</v>
      </c>
      <c r="F356" s="108">
        <v>11</v>
      </c>
      <c r="G356" s="108"/>
      <c r="H356" s="108"/>
      <c r="I356" s="104"/>
      <c r="J356" s="202"/>
      <c r="K356" s="178"/>
    </row>
    <row r="357" spans="1:11" s="33" customFormat="1" ht="22.5" x14ac:dyDescent="0.2">
      <c r="A357" s="103"/>
      <c r="B357" s="108"/>
      <c r="C357" s="100"/>
      <c r="D357" s="100"/>
      <c r="E357" s="100" t="s">
        <v>743</v>
      </c>
      <c r="F357" s="108">
        <v>12</v>
      </c>
      <c r="G357" s="108"/>
      <c r="H357" s="108"/>
      <c r="I357" s="104"/>
      <c r="J357" s="202"/>
      <c r="K357" s="178"/>
    </row>
    <row r="358" spans="1:11" s="33" customFormat="1" ht="22.5" x14ac:dyDescent="0.2">
      <c r="A358" s="103"/>
      <c r="B358" s="108"/>
      <c r="C358" s="100"/>
      <c r="D358" s="100"/>
      <c r="E358" s="100" t="s">
        <v>742</v>
      </c>
      <c r="F358" s="108">
        <v>13</v>
      </c>
      <c r="G358" s="108"/>
      <c r="H358" s="108"/>
      <c r="I358" s="104"/>
      <c r="J358" s="202"/>
      <c r="K358" s="178"/>
    </row>
    <row r="359" spans="1:11" s="33" customFormat="1" x14ac:dyDescent="0.2">
      <c r="A359" s="35" t="s">
        <v>500</v>
      </c>
      <c r="B359" s="36">
        <v>144</v>
      </c>
      <c r="C359" s="52" t="s">
        <v>260</v>
      </c>
      <c r="D359" s="52"/>
      <c r="E359" s="52" t="s">
        <v>583</v>
      </c>
      <c r="F359" s="55">
        <v>0</v>
      </c>
      <c r="G359" s="55" t="s">
        <v>449</v>
      </c>
      <c r="H359" s="55">
        <v>0</v>
      </c>
      <c r="I359" s="93"/>
      <c r="J359" s="196"/>
      <c r="K359" s="201" t="s">
        <v>2673</v>
      </c>
    </row>
    <row r="360" spans="1:11" s="33" customFormat="1" x14ac:dyDescent="0.2">
      <c r="A360" s="35"/>
      <c r="B360" s="36"/>
      <c r="C360" s="52"/>
      <c r="D360" s="52"/>
      <c r="E360" s="52" t="s">
        <v>261</v>
      </c>
      <c r="F360" s="55">
        <v>1</v>
      </c>
      <c r="G360" s="55"/>
      <c r="H360" s="55"/>
      <c r="I360" s="93"/>
      <c r="J360" s="202"/>
      <c r="K360" s="178"/>
    </row>
    <row r="361" spans="1:11" s="33" customFormat="1" x14ac:dyDescent="0.2">
      <c r="A361" s="35"/>
      <c r="B361" s="36"/>
      <c r="C361" s="52"/>
      <c r="D361" s="52"/>
      <c r="E361" s="52" t="s">
        <v>262</v>
      </c>
      <c r="F361" s="55">
        <v>2</v>
      </c>
      <c r="G361" s="55"/>
      <c r="H361" s="55"/>
      <c r="I361" s="93"/>
      <c r="J361" s="202"/>
      <c r="K361" s="178"/>
    </row>
    <row r="362" spans="1:11" s="33" customFormat="1" x14ac:dyDescent="0.2">
      <c r="A362" s="35"/>
      <c r="B362" s="36"/>
      <c r="C362" s="52"/>
      <c r="D362" s="52"/>
      <c r="E362" s="52" t="s">
        <v>263</v>
      </c>
      <c r="F362" s="55">
        <v>3</v>
      </c>
      <c r="G362" s="55"/>
      <c r="H362" s="55"/>
      <c r="I362" s="93"/>
      <c r="J362" s="202"/>
      <c r="K362" s="178"/>
    </row>
    <row r="363" spans="1:11" s="33" customFormat="1" x14ac:dyDescent="0.2">
      <c r="A363" s="35"/>
      <c r="B363" s="36"/>
      <c r="C363" s="52"/>
      <c r="D363" s="52"/>
      <c r="E363" s="52" t="s">
        <v>264</v>
      </c>
      <c r="F363" s="55">
        <v>4</v>
      </c>
      <c r="G363" s="55"/>
      <c r="H363" s="55"/>
      <c r="I363" s="93"/>
      <c r="J363" s="202"/>
      <c r="K363" s="178"/>
    </row>
    <row r="364" spans="1:11" s="33" customFormat="1" x14ac:dyDescent="0.2">
      <c r="A364" s="35"/>
      <c r="B364" s="36"/>
      <c r="C364" s="52"/>
      <c r="D364" s="52"/>
      <c r="E364" s="52" t="s">
        <v>265</v>
      </c>
      <c r="F364" s="55">
        <v>5</v>
      </c>
      <c r="G364" s="55"/>
      <c r="H364" s="55"/>
      <c r="I364" s="93"/>
      <c r="J364" s="202"/>
      <c r="K364" s="178"/>
    </row>
    <row r="365" spans="1:11" s="49" customFormat="1" x14ac:dyDescent="0.2">
      <c r="A365" s="35" t="s">
        <v>1759</v>
      </c>
      <c r="B365" s="36">
        <v>145</v>
      </c>
      <c r="C365" s="52" t="s">
        <v>2</v>
      </c>
      <c r="D365" s="52" t="s">
        <v>886</v>
      </c>
      <c r="E365" s="52" t="s">
        <v>583</v>
      </c>
      <c r="F365" s="55">
        <v>0</v>
      </c>
      <c r="G365" s="55" t="s">
        <v>449</v>
      </c>
      <c r="H365" s="36">
        <v>0</v>
      </c>
      <c r="I365" s="93"/>
      <c r="J365" s="196"/>
      <c r="K365" s="201" t="s">
        <v>2674</v>
      </c>
    </row>
    <row r="366" spans="1:11" s="49" customFormat="1" x14ac:dyDescent="0.2">
      <c r="A366" s="35"/>
      <c r="B366" s="36"/>
      <c r="C366" s="52"/>
      <c r="D366" s="52"/>
      <c r="E366" s="52" t="s">
        <v>887</v>
      </c>
      <c r="F366" s="55">
        <v>1</v>
      </c>
      <c r="G366" s="55"/>
      <c r="H366" s="36"/>
      <c r="I366" s="93"/>
      <c r="J366" s="202"/>
      <c r="K366" s="178"/>
    </row>
    <row r="367" spans="1:11" s="49" customFormat="1" ht="22.5" x14ac:dyDescent="0.2">
      <c r="A367" s="35"/>
      <c r="B367" s="36"/>
      <c r="C367" s="52"/>
      <c r="D367" s="52"/>
      <c r="E367" s="52" t="s">
        <v>888</v>
      </c>
      <c r="F367" s="55">
        <v>2</v>
      </c>
      <c r="G367" s="55"/>
      <c r="H367" s="36"/>
      <c r="I367" s="93"/>
      <c r="J367" s="202"/>
      <c r="K367" s="178"/>
    </row>
    <row r="368" spans="1:11" s="49" customFormat="1" ht="22.5" x14ac:dyDescent="0.2">
      <c r="A368" s="35"/>
      <c r="B368" s="36"/>
      <c r="C368" s="52"/>
      <c r="D368" s="52"/>
      <c r="E368" s="52" t="s">
        <v>889</v>
      </c>
      <c r="F368" s="55">
        <v>3</v>
      </c>
      <c r="G368" s="55"/>
      <c r="H368" s="36"/>
      <c r="I368" s="93"/>
      <c r="J368" s="202"/>
      <c r="K368" s="178"/>
    </row>
    <row r="369" spans="1:11" s="49" customFormat="1" x14ac:dyDescent="0.2">
      <c r="A369" s="35" t="s">
        <v>1760</v>
      </c>
      <c r="B369" s="36">
        <v>146</v>
      </c>
      <c r="C369" s="52" t="s">
        <v>2</v>
      </c>
      <c r="D369" s="52" t="s">
        <v>890</v>
      </c>
      <c r="E369" s="52" t="s">
        <v>583</v>
      </c>
      <c r="F369" s="55">
        <v>0</v>
      </c>
      <c r="G369" s="55" t="s">
        <v>449</v>
      </c>
      <c r="H369" s="36">
        <v>0</v>
      </c>
      <c r="I369" s="93"/>
      <c r="J369" s="196" t="s">
        <v>1758</v>
      </c>
      <c r="K369" s="201" t="s">
        <v>2675</v>
      </c>
    </row>
    <row r="370" spans="1:11" s="49" customFormat="1" x14ac:dyDescent="0.2">
      <c r="A370" s="35"/>
      <c r="B370" s="36"/>
      <c r="C370" s="52"/>
      <c r="D370" s="52"/>
      <c r="E370" s="52" t="s">
        <v>891</v>
      </c>
      <c r="F370" s="55">
        <v>1</v>
      </c>
      <c r="G370" s="55"/>
      <c r="H370" s="36"/>
      <c r="I370" s="93"/>
      <c r="J370" s="202"/>
      <c r="K370" s="178"/>
    </row>
    <row r="371" spans="1:11" s="49" customFormat="1" x14ac:dyDescent="0.2">
      <c r="A371" s="35"/>
      <c r="B371" s="36"/>
      <c r="C371" s="52"/>
      <c r="D371" s="52"/>
      <c r="E371" s="52" t="s">
        <v>892</v>
      </c>
      <c r="F371" s="55">
        <v>2</v>
      </c>
      <c r="G371" s="55"/>
      <c r="H371" s="36"/>
      <c r="I371" s="93"/>
      <c r="J371" s="202"/>
      <c r="K371" s="178"/>
    </row>
    <row r="372" spans="1:11" s="49" customFormat="1" x14ac:dyDescent="0.2">
      <c r="A372" s="35"/>
      <c r="B372" s="36"/>
      <c r="C372" s="52"/>
      <c r="D372" s="52"/>
      <c r="E372" s="52" t="s">
        <v>893</v>
      </c>
      <c r="F372" s="55">
        <v>3</v>
      </c>
      <c r="G372" s="55"/>
      <c r="H372" s="36"/>
      <c r="I372" s="93"/>
      <c r="J372" s="202"/>
      <c r="K372" s="178"/>
    </row>
    <row r="373" spans="1:11" s="49" customFormat="1" x14ac:dyDescent="0.2">
      <c r="A373" s="35" t="s">
        <v>884</v>
      </c>
      <c r="B373" s="36">
        <v>147</v>
      </c>
      <c r="C373" s="52" t="s">
        <v>3</v>
      </c>
      <c r="D373" s="52" t="s">
        <v>886</v>
      </c>
      <c r="E373" s="52" t="s">
        <v>583</v>
      </c>
      <c r="F373" s="55">
        <v>0</v>
      </c>
      <c r="G373" s="55" t="s">
        <v>449</v>
      </c>
      <c r="H373" s="36">
        <v>0</v>
      </c>
      <c r="I373" s="93"/>
      <c r="J373" s="196"/>
      <c r="K373" s="201" t="s">
        <v>2676</v>
      </c>
    </row>
    <row r="374" spans="1:11" s="49" customFormat="1" x14ac:dyDescent="0.2">
      <c r="A374" s="35"/>
      <c r="B374" s="36"/>
      <c r="C374" s="52"/>
      <c r="D374" s="52"/>
      <c r="E374" s="52" t="s">
        <v>887</v>
      </c>
      <c r="F374" s="55">
        <v>1</v>
      </c>
      <c r="G374" s="55"/>
      <c r="H374" s="36"/>
      <c r="I374" s="93"/>
      <c r="J374" s="202"/>
      <c r="K374" s="178"/>
    </row>
    <row r="375" spans="1:11" s="49" customFormat="1" ht="22.5" x14ac:dyDescent="0.2">
      <c r="A375" s="35"/>
      <c r="B375" s="36"/>
      <c r="C375" s="52"/>
      <c r="D375" s="52"/>
      <c r="E375" s="52" t="s">
        <v>888</v>
      </c>
      <c r="F375" s="55">
        <v>2</v>
      </c>
      <c r="G375" s="55"/>
      <c r="H375" s="36"/>
      <c r="I375" s="93"/>
      <c r="J375" s="202"/>
      <c r="K375" s="178"/>
    </row>
    <row r="376" spans="1:11" s="49" customFormat="1" ht="22.5" x14ac:dyDescent="0.2">
      <c r="A376" s="35"/>
      <c r="B376" s="36"/>
      <c r="C376" s="52"/>
      <c r="D376" s="52"/>
      <c r="E376" s="52" t="s">
        <v>889</v>
      </c>
      <c r="F376" s="55">
        <v>3</v>
      </c>
      <c r="G376" s="55"/>
      <c r="H376" s="36"/>
      <c r="I376" s="93"/>
      <c r="J376" s="202"/>
      <c r="K376" s="178"/>
    </row>
    <row r="377" spans="1:11" s="49" customFormat="1" x14ac:dyDescent="0.2">
      <c r="A377" s="35" t="s">
        <v>894</v>
      </c>
      <c r="B377" s="36">
        <v>148</v>
      </c>
      <c r="C377" s="52" t="s">
        <v>3</v>
      </c>
      <c r="D377" s="52" t="s">
        <v>890</v>
      </c>
      <c r="E377" s="52" t="s">
        <v>583</v>
      </c>
      <c r="F377" s="55">
        <v>0</v>
      </c>
      <c r="G377" s="55" t="s">
        <v>449</v>
      </c>
      <c r="H377" s="36">
        <v>0</v>
      </c>
      <c r="I377" s="93"/>
      <c r="J377" s="196" t="s">
        <v>1761</v>
      </c>
      <c r="K377" s="201" t="s">
        <v>2677</v>
      </c>
    </row>
    <row r="378" spans="1:11" s="49" customFormat="1" x14ac:dyDescent="0.2">
      <c r="A378" s="35"/>
      <c r="B378" s="36"/>
      <c r="C378" s="52"/>
      <c r="D378" s="52"/>
      <c r="E378" s="52" t="s">
        <v>895</v>
      </c>
      <c r="F378" s="55">
        <v>1</v>
      </c>
      <c r="G378" s="55"/>
      <c r="H378" s="36"/>
      <c r="I378" s="93"/>
      <c r="J378" s="202"/>
      <c r="K378" s="178"/>
    </row>
    <row r="379" spans="1:11" s="49" customFormat="1" ht="22.5" x14ac:dyDescent="0.2">
      <c r="A379" s="35"/>
      <c r="B379" s="36"/>
      <c r="C379" s="52"/>
      <c r="D379" s="52"/>
      <c r="E379" s="52" t="s">
        <v>896</v>
      </c>
      <c r="F379" s="55">
        <v>2</v>
      </c>
      <c r="G379" s="55"/>
      <c r="H379" s="36"/>
      <c r="I379" s="93"/>
      <c r="J379" s="202"/>
      <c r="K379" s="178"/>
    </row>
    <row r="380" spans="1:11" s="49" customFormat="1" x14ac:dyDescent="0.2">
      <c r="A380" s="35"/>
      <c r="B380" s="36"/>
      <c r="C380" s="52"/>
      <c r="D380" s="52"/>
      <c r="E380" s="52" t="s">
        <v>897</v>
      </c>
      <c r="F380" s="55">
        <v>3</v>
      </c>
      <c r="G380" s="55"/>
      <c r="H380" s="36"/>
      <c r="I380" s="93"/>
      <c r="J380" s="202"/>
      <c r="K380" s="178"/>
    </row>
    <row r="381" spans="1:11" s="49" customFormat="1" x14ac:dyDescent="0.2">
      <c r="A381" s="35"/>
      <c r="B381" s="36"/>
      <c r="C381" s="52"/>
      <c r="D381" s="52"/>
      <c r="E381" s="52" t="s">
        <v>893</v>
      </c>
      <c r="F381" s="55">
        <v>4</v>
      </c>
      <c r="G381" s="55"/>
      <c r="H381" s="36"/>
      <c r="I381" s="93"/>
      <c r="J381" s="202"/>
      <c r="K381" s="178"/>
    </row>
    <row r="382" spans="1:11" s="49" customFormat="1" x14ac:dyDescent="0.2">
      <c r="A382" s="35" t="s">
        <v>885</v>
      </c>
      <c r="B382" s="36">
        <v>149</v>
      </c>
      <c r="C382" s="52" t="s">
        <v>4</v>
      </c>
      <c r="D382" s="52" t="s">
        <v>886</v>
      </c>
      <c r="E382" s="52" t="s">
        <v>583</v>
      </c>
      <c r="F382" s="55">
        <v>0</v>
      </c>
      <c r="G382" s="55" t="s">
        <v>449</v>
      </c>
      <c r="H382" s="36">
        <v>0</v>
      </c>
      <c r="I382" s="93"/>
      <c r="J382" s="196"/>
      <c r="K382" s="201" t="s">
        <v>2678</v>
      </c>
    </row>
    <row r="383" spans="1:11" s="49" customFormat="1" x14ac:dyDescent="0.2">
      <c r="A383" s="35"/>
      <c r="B383" s="36"/>
      <c r="C383" s="52"/>
      <c r="D383" s="52"/>
      <c r="E383" s="52" t="s">
        <v>887</v>
      </c>
      <c r="F383" s="55">
        <v>1</v>
      </c>
      <c r="G383" s="55"/>
      <c r="H383" s="36"/>
      <c r="I383" s="93"/>
      <c r="J383" s="202"/>
      <c r="K383" s="178"/>
    </row>
    <row r="384" spans="1:11" s="49" customFormat="1" ht="22.5" x14ac:dyDescent="0.2">
      <c r="A384" s="35"/>
      <c r="B384" s="36"/>
      <c r="C384" s="52"/>
      <c r="D384" s="52"/>
      <c r="E384" s="52" t="s">
        <v>888</v>
      </c>
      <c r="F384" s="55">
        <v>2</v>
      </c>
      <c r="G384" s="55"/>
      <c r="H384" s="36"/>
      <c r="I384" s="93"/>
      <c r="J384" s="202"/>
      <c r="K384" s="178"/>
    </row>
    <row r="385" spans="1:11" s="49" customFormat="1" ht="22.5" x14ac:dyDescent="0.2">
      <c r="A385" s="35"/>
      <c r="B385" s="36"/>
      <c r="C385" s="52"/>
      <c r="D385" s="52"/>
      <c r="E385" s="52" t="s">
        <v>889</v>
      </c>
      <c r="F385" s="55">
        <v>3</v>
      </c>
      <c r="G385" s="55"/>
      <c r="H385" s="36"/>
      <c r="I385" s="93"/>
      <c r="J385" s="202"/>
      <c r="K385" s="178"/>
    </row>
    <row r="386" spans="1:11" s="49" customFormat="1" x14ac:dyDescent="0.2">
      <c r="A386" s="35" t="s">
        <v>898</v>
      </c>
      <c r="B386" s="36">
        <v>150</v>
      </c>
      <c r="C386" s="52" t="s">
        <v>4</v>
      </c>
      <c r="D386" s="52" t="s">
        <v>890</v>
      </c>
      <c r="E386" s="52" t="s">
        <v>583</v>
      </c>
      <c r="F386" s="55">
        <v>0</v>
      </c>
      <c r="G386" s="55" t="s">
        <v>449</v>
      </c>
      <c r="H386" s="36">
        <v>0</v>
      </c>
      <c r="I386" s="93"/>
      <c r="J386" s="196" t="s">
        <v>1762</v>
      </c>
      <c r="K386" s="201" t="s">
        <v>2679</v>
      </c>
    </row>
    <row r="387" spans="1:11" s="49" customFormat="1" x14ac:dyDescent="0.2">
      <c r="A387" s="35"/>
      <c r="B387" s="36"/>
      <c r="C387" s="52"/>
      <c r="D387" s="52"/>
      <c r="E387" s="52" t="s">
        <v>895</v>
      </c>
      <c r="F387" s="55">
        <v>1</v>
      </c>
      <c r="G387" s="55"/>
      <c r="H387" s="36"/>
      <c r="I387" s="93"/>
      <c r="J387" s="203"/>
      <c r="K387" s="178"/>
    </row>
    <row r="388" spans="1:11" s="49" customFormat="1" ht="22.5" x14ac:dyDescent="0.2">
      <c r="A388" s="35"/>
      <c r="B388" s="36"/>
      <c r="C388" s="52"/>
      <c r="D388" s="52"/>
      <c r="E388" s="52" t="s">
        <v>896</v>
      </c>
      <c r="F388" s="55">
        <v>2</v>
      </c>
      <c r="G388" s="55"/>
      <c r="H388" s="36"/>
      <c r="I388" s="93"/>
      <c r="J388" s="203"/>
      <c r="K388" s="178"/>
    </row>
    <row r="389" spans="1:11" s="49" customFormat="1" x14ac:dyDescent="0.2">
      <c r="A389" s="35"/>
      <c r="B389" s="36"/>
      <c r="C389" s="52"/>
      <c r="D389" s="52"/>
      <c r="E389" s="52" t="s">
        <v>897</v>
      </c>
      <c r="F389" s="55">
        <v>3</v>
      </c>
      <c r="G389" s="55"/>
      <c r="H389" s="36"/>
      <c r="I389" s="93"/>
      <c r="J389" s="203"/>
      <c r="K389" s="178"/>
    </row>
    <row r="390" spans="1:11" s="49" customFormat="1" x14ac:dyDescent="0.2">
      <c r="A390" s="35"/>
      <c r="B390" s="36"/>
      <c r="C390" s="52"/>
      <c r="D390" s="52"/>
      <c r="E390" s="52" t="s">
        <v>893</v>
      </c>
      <c r="F390" s="55">
        <v>4</v>
      </c>
      <c r="G390" s="55"/>
      <c r="H390" s="36"/>
      <c r="I390" s="93"/>
      <c r="J390" s="203"/>
      <c r="K390" s="178"/>
    </row>
    <row r="391" spans="1:11" s="33" customFormat="1" ht="39.75" customHeight="1" x14ac:dyDescent="0.2">
      <c r="A391" s="80" t="s">
        <v>905</v>
      </c>
      <c r="B391" s="82">
        <v>151</v>
      </c>
      <c r="C391" s="95" t="s">
        <v>744</v>
      </c>
      <c r="D391" s="95" t="s">
        <v>3195</v>
      </c>
      <c r="E391" s="95"/>
      <c r="F391" s="82"/>
      <c r="G391" s="82" t="s">
        <v>446</v>
      </c>
      <c r="H391" s="82">
        <v>0</v>
      </c>
      <c r="I391" s="83"/>
      <c r="J391" s="153" t="s">
        <v>3306</v>
      </c>
      <c r="K391" s="178" t="s">
        <v>2680</v>
      </c>
    </row>
    <row r="392" spans="1:11" s="33" customFormat="1" x14ac:dyDescent="0.2">
      <c r="A392" s="80"/>
      <c r="B392" s="82"/>
      <c r="C392" s="95"/>
      <c r="D392" s="95"/>
      <c r="E392" s="95" t="s">
        <v>760</v>
      </c>
      <c r="F392" s="82">
        <v>1</v>
      </c>
      <c r="G392" s="82"/>
      <c r="H392" s="96"/>
      <c r="I392" s="83"/>
      <c r="J392" s="83"/>
      <c r="K392" s="178" t="s">
        <v>2681</v>
      </c>
    </row>
    <row r="393" spans="1:11" s="33" customFormat="1" ht="22.5" x14ac:dyDescent="0.2">
      <c r="A393" s="80"/>
      <c r="B393" s="82"/>
      <c r="C393" s="95"/>
      <c r="D393" s="95"/>
      <c r="E393" s="95" t="s">
        <v>668</v>
      </c>
      <c r="F393" s="82">
        <v>2</v>
      </c>
      <c r="G393" s="82"/>
      <c r="H393" s="82"/>
      <c r="I393" s="83"/>
      <c r="J393" s="83"/>
      <c r="K393" s="178" t="s">
        <v>2687</v>
      </c>
    </row>
    <row r="394" spans="1:11" s="33" customFormat="1" ht="22.5" x14ac:dyDescent="0.2">
      <c r="A394" s="80"/>
      <c r="B394" s="82"/>
      <c r="C394" s="95"/>
      <c r="D394" s="95"/>
      <c r="E394" s="95" t="s">
        <v>669</v>
      </c>
      <c r="F394" s="82">
        <v>3</v>
      </c>
      <c r="G394" s="82"/>
      <c r="H394" s="82"/>
      <c r="I394" s="83"/>
      <c r="J394" s="83"/>
      <c r="K394" s="178" t="s">
        <v>2688</v>
      </c>
    </row>
    <row r="395" spans="1:11" s="33" customFormat="1" ht="22.5" x14ac:dyDescent="0.2">
      <c r="A395" s="80"/>
      <c r="B395" s="82"/>
      <c r="C395" s="95"/>
      <c r="D395" s="95"/>
      <c r="E395" s="95" t="s">
        <v>670</v>
      </c>
      <c r="F395" s="82">
        <v>4</v>
      </c>
      <c r="G395" s="82"/>
      <c r="H395" s="82"/>
      <c r="I395" s="83"/>
      <c r="J395" s="83"/>
      <c r="K395" s="178" t="s">
        <v>2689</v>
      </c>
    </row>
    <row r="396" spans="1:11" s="33" customFormat="1" ht="22.5" x14ac:dyDescent="0.2">
      <c r="A396" s="80"/>
      <c r="B396" s="82"/>
      <c r="C396" s="95"/>
      <c r="D396" s="95"/>
      <c r="E396" s="95" t="s">
        <v>671</v>
      </c>
      <c r="F396" s="82">
        <v>5</v>
      </c>
      <c r="G396" s="82"/>
      <c r="H396" s="82"/>
      <c r="I396" s="83"/>
      <c r="J396" s="83"/>
      <c r="K396" s="178" t="s">
        <v>2690</v>
      </c>
    </row>
    <row r="397" spans="1:11" s="33" customFormat="1" ht="22.5" x14ac:dyDescent="0.2">
      <c r="A397" s="80"/>
      <c r="B397" s="82"/>
      <c r="C397" s="95"/>
      <c r="D397" s="95"/>
      <c r="E397" s="95" t="s">
        <v>672</v>
      </c>
      <c r="F397" s="82">
        <v>6</v>
      </c>
      <c r="G397" s="82"/>
      <c r="H397" s="82"/>
      <c r="I397" s="83"/>
      <c r="J397" s="83"/>
      <c r="K397" s="178" t="s">
        <v>2691</v>
      </c>
    </row>
    <row r="398" spans="1:11" s="33" customFormat="1" ht="22.5" x14ac:dyDescent="0.2">
      <c r="A398" s="80"/>
      <c r="B398" s="82"/>
      <c r="C398" s="95"/>
      <c r="D398" s="95"/>
      <c r="E398" s="95" t="s">
        <v>673</v>
      </c>
      <c r="F398" s="82">
        <v>7</v>
      </c>
      <c r="G398" s="82"/>
      <c r="H398" s="82"/>
      <c r="I398" s="83"/>
      <c r="J398" s="83"/>
      <c r="K398" s="178" t="s">
        <v>2692</v>
      </c>
    </row>
    <row r="399" spans="1:11" s="33" customFormat="1" x14ac:dyDescent="0.2">
      <c r="A399" s="80"/>
      <c r="B399" s="82"/>
      <c r="C399" s="95"/>
      <c r="D399" s="95"/>
      <c r="E399" s="95" t="s">
        <v>674</v>
      </c>
      <c r="F399" s="82">
        <v>8</v>
      </c>
      <c r="G399" s="82"/>
      <c r="H399" s="82"/>
      <c r="I399" s="83"/>
      <c r="J399" s="83"/>
      <c r="K399" s="178" t="s">
        <v>2693</v>
      </c>
    </row>
    <row r="400" spans="1:11" s="33" customFormat="1" x14ac:dyDescent="0.2">
      <c r="A400" s="80"/>
      <c r="B400" s="82"/>
      <c r="C400" s="95"/>
      <c r="D400" s="95"/>
      <c r="E400" s="95" t="s">
        <v>675</v>
      </c>
      <c r="F400" s="82">
        <v>9</v>
      </c>
      <c r="G400" s="82"/>
      <c r="H400" s="82"/>
      <c r="I400" s="83"/>
      <c r="J400" s="83"/>
      <c r="K400" s="178" t="s">
        <v>2694</v>
      </c>
    </row>
    <row r="401" spans="1:11" s="33" customFormat="1" ht="22.5" x14ac:dyDescent="0.2">
      <c r="A401" s="80"/>
      <c r="B401" s="82"/>
      <c r="C401" s="95"/>
      <c r="D401" s="95"/>
      <c r="E401" s="95" t="s">
        <v>676</v>
      </c>
      <c r="F401" s="82">
        <v>10</v>
      </c>
      <c r="G401" s="82"/>
      <c r="H401" s="82"/>
      <c r="I401" s="83"/>
      <c r="J401" s="83"/>
      <c r="K401" s="178" t="s">
        <v>2695</v>
      </c>
    </row>
    <row r="402" spans="1:11" s="33" customFormat="1" x14ac:dyDescent="0.2">
      <c r="A402" s="80"/>
      <c r="B402" s="82"/>
      <c r="C402" s="95"/>
      <c r="D402" s="95"/>
      <c r="E402" s="95" t="s">
        <v>677</v>
      </c>
      <c r="F402" s="82">
        <v>11</v>
      </c>
      <c r="G402" s="82"/>
      <c r="H402" s="82"/>
      <c r="I402" s="83"/>
      <c r="J402" s="83"/>
      <c r="K402" s="178" t="s">
        <v>2696</v>
      </c>
    </row>
    <row r="403" spans="1:11" s="33" customFormat="1" x14ac:dyDescent="0.2">
      <c r="A403" s="80"/>
      <c r="B403" s="82"/>
      <c r="C403" s="95"/>
      <c r="D403" s="95"/>
      <c r="E403" s="95" t="s">
        <v>763</v>
      </c>
      <c r="F403" s="82">
        <v>12</v>
      </c>
      <c r="G403" s="82"/>
      <c r="H403" s="82"/>
      <c r="I403" s="83"/>
      <c r="J403" s="83"/>
      <c r="K403" s="178" t="s">
        <v>2684</v>
      </c>
    </row>
    <row r="404" spans="1:11" s="33" customFormat="1" x14ac:dyDescent="0.2">
      <c r="A404" s="80"/>
      <c r="B404" s="82"/>
      <c r="C404" s="95"/>
      <c r="D404" s="95"/>
      <c r="E404" s="95" t="s">
        <v>764</v>
      </c>
      <c r="F404" s="82">
        <v>13</v>
      </c>
      <c r="G404" s="82"/>
      <c r="H404" s="82"/>
      <c r="I404" s="83"/>
      <c r="J404" s="83"/>
      <c r="K404" s="178" t="s">
        <v>2685</v>
      </c>
    </row>
    <row r="405" spans="1:11" s="33" customFormat="1" x14ac:dyDescent="0.2">
      <c r="A405" s="80"/>
      <c r="B405" s="82"/>
      <c r="C405" s="95"/>
      <c r="D405" s="95"/>
      <c r="E405" s="95" t="s">
        <v>766</v>
      </c>
      <c r="F405" s="82">
        <v>14</v>
      </c>
      <c r="G405" s="82"/>
      <c r="H405" s="82"/>
      <c r="I405" s="83"/>
      <c r="J405" s="83"/>
      <c r="K405" s="178" t="s">
        <v>2697</v>
      </c>
    </row>
    <row r="406" spans="1:11" s="33" customFormat="1" x14ac:dyDescent="0.2">
      <c r="A406" s="80"/>
      <c r="B406" s="82"/>
      <c r="C406" s="95"/>
      <c r="D406" s="95"/>
      <c r="E406" s="95" t="s">
        <v>810</v>
      </c>
      <c r="F406" s="82">
        <v>15</v>
      </c>
      <c r="G406" s="82"/>
      <c r="H406" s="82"/>
      <c r="I406" s="83"/>
      <c r="J406" s="83"/>
      <c r="K406" s="178" t="s">
        <v>2698</v>
      </c>
    </row>
    <row r="407" spans="1:11" s="33" customFormat="1" x14ac:dyDescent="0.2">
      <c r="A407" s="80"/>
      <c r="B407" s="82"/>
      <c r="C407" s="95"/>
      <c r="D407" s="95"/>
      <c r="E407" s="95" t="s">
        <v>811</v>
      </c>
      <c r="F407" s="82">
        <v>16</v>
      </c>
      <c r="G407" s="82"/>
      <c r="H407" s="82"/>
      <c r="I407" s="83"/>
      <c r="J407" s="83"/>
      <c r="K407" s="178" t="s">
        <v>2699</v>
      </c>
    </row>
    <row r="408" spans="1:11" s="33" customFormat="1" x14ac:dyDescent="0.2">
      <c r="A408" s="80"/>
      <c r="B408" s="82"/>
      <c r="C408" s="95"/>
      <c r="D408" s="95"/>
      <c r="E408" s="95" t="s">
        <v>812</v>
      </c>
      <c r="F408" s="82">
        <v>17</v>
      </c>
      <c r="G408" s="82"/>
      <c r="H408" s="82"/>
      <c r="I408" s="83"/>
      <c r="J408" s="83"/>
      <c r="K408" s="178" t="s">
        <v>2700</v>
      </c>
    </row>
    <row r="409" spans="1:11" s="33" customFormat="1" x14ac:dyDescent="0.2">
      <c r="A409" s="80"/>
      <c r="B409" s="82"/>
      <c r="C409" s="95"/>
      <c r="D409" s="95"/>
      <c r="E409" s="95" t="s">
        <v>770</v>
      </c>
      <c r="F409" s="82">
        <v>18</v>
      </c>
      <c r="G409" s="82"/>
      <c r="H409" s="82"/>
      <c r="I409" s="83"/>
      <c r="J409" s="83"/>
      <c r="K409" s="178" t="s">
        <v>2701</v>
      </c>
    </row>
    <row r="410" spans="1:11" s="33" customFormat="1" ht="22.5" x14ac:dyDescent="0.2">
      <c r="A410" s="80"/>
      <c r="B410" s="82"/>
      <c r="C410" s="95"/>
      <c r="D410" s="95"/>
      <c r="E410" s="95" t="s">
        <v>813</v>
      </c>
      <c r="F410" s="82">
        <v>19</v>
      </c>
      <c r="G410" s="82"/>
      <c r="H410" s="82"/>
      <c r="I410" s="83"/>
      <c r="J410" s="83"/>
      <c r="K410" s="178" t="s">
        <v>2702</v>
      </c>
    </row>
    <row r="411" spans="1:11" s="33" customFormat="1" x14ac:dyDescent="0.2">
      <c r="A411" s="80"/>
      <c r="B411" s="82"/>
      <c r="C411" s="95"/>
      <c r="D411" s="95"/>
      <c r="E411" s="95" t="s">
        <v>678</v>
      </c>
      <c r="F411" s="82">
        <v>20</v>
      </c>
      <c r="G411" s="82"/>
      <c r="H411" s="82"/>
      <c r="I411" s="83"/>
      <c r="J411" s="83"/>
      <c r="K411" s="178" t="s">
        <v>2704</v>
      </c>
    </row>
    <row r="412" spans="1:11" s="33" customFormat="1" x14ac:dyDescent="0.2">
      <c r="A412" s="80"/>
      <c r="B412" s="82"/>
      <c r="C412" s="95"/>
      <c r="D412" s="95"/>
      <c r="E412" s="95" t="s">
        <v>3099</v>
      </c>
      <c r="F412" s="82">
        <v>21</v>
      </c>
      <c r="G412" s="82"/>
      <c r="H412" s="82"/>
      <c r="I412" s="83"/>
      <c r="J412" s="83"/>
      <c r="K412" s="178" t="s">
        <v>2705</v>
      </c>
    </row>
    <row r="413" spans="1:11" s="33" customFormat="1" x14ac:dyDescent="0.2">
      <c r="A413" s="80"/>
      <c r="B413" s="82"/>
      <c r="C413" s="95"/>
      <c r="D413" s="95"/>
      <c r="E413" s="95" t="s">
        <v>679</v>
      </c>
      <c r="F413" s="82">
        <v>22</v>
      </c>
      <c r="G413" s="82"/>
      <c r="H413" s="82"/>
      <c r="I413" s="83"/>
      <c r="J413" s="83"/>
      <c r="K413" s="178" t="s">
        <v>2706</v>
      </c>
    </row>
    <row r="414" spans="1:11" s="33" customFormat="1" x14ac:dyDescent="0.2">
      <c r="A414" s="80"/>
      <c r="B414" s="82"/>
      <c r="C414" s="95"/>
      <c r="D414" s="95"/>
      <c r="E414" s="95" t="s">
        <v>772</v>
      </c>
      <c r="F414" s="82">
        <v>23</v>
      </c>
      <c r="G414" s="82"/>
      <c r="H414" s="82"/>
      <c r="I414" s="83"/>
      <c r="J414" s="83"/>
      <c r="K414" s="178" t="s">
        <v>2707</v>
      </c>
    </row>
    <row r="415" spans="1:11" s="33" customFormat="1" ht="22.5" x14ac:dyDescent="0.2">
      <c r="A415" s="80"/>
      <c r="B415" s="82"/>
      <c r="C415" s="95"/>
      <c r="D415" s="95"/>
      <c r="E415" s="95" t="s">
        <v>681</v>
      </c>
      <c r="F415" s="82">
        <v>24</v>
      </c>
      <c r="G415" s="82"/>
      <c r="H415" s="82"/>
      <c r="I415" s="83"/>
      <c r="J415" s="83"/>
      <c r="K415" s="178" t="s">
        <v>2708</v>
      </c>
    </row>
    <row r="416" spans="1:11" s="33" customFormat="1" x14ac:dyDescent="0.2">
      <c r="A416" s="80"/>
      <c r="B416" s="82"/>
      <c r="C416" s="95"/>
      <c r="D416" s="95"/>
      <c r="E416" s="95" t="s">
        <v>682</v>
      </c>
      <c r="F416" s="82">
        <v>25</v>
      </c>
      <c r="G416" s="82"/>
      <c r="H416" s="82"/>
      <c r="I416" s="83"/>
      <c r="J416" s="83"/>
      <c r="K416" s="178" t="s">
        <v>2709</v>
      </c>
    </row>
    <row r="417" spans="1:11" s="33" customFormat="1" ht="22.5" x14ac:dyDescent="0.2">
      <c r="A417" s="80"/>
      <c r="B417" s="82"/>
      <c r="C417" s="95"/>
      <c r="D417" s="95"/>
      <c r="E417" s="95" t="s">
        <v>683</v>
      </c>
      <c r="F417" s="82">
        <v>26</v>
      </c>
      <c r="G417" s="82"/>
      <c r="H417" s="82"/>
      <c r="I417" s="83"/>
      <c r="J417" s="83"/>
      <c r="K417" s="178" t="s">
        <v>2710</v>
      </c>
    </row>
    <row r="418" spans="1:11" s="33" customFormat="1" x14ac:dyDescent="0.2">
      <c r="A418" s="80"/>
      <c r="B418" s="82"/>
      <c r="C418" s="95"/>
      <c r="D418" s="95"/>
      <c r="E418" s="95" t="s">
        <v>684</v>
      </c>
      <c r="F418" s="82">
        <v>27</v>
      </c>
      <c r="G418" s="82"/>
      <c r="H418" s="82"/>
      <c r="I418" s="83"/>
      <c r="J418" s="83"/>
      <c r="K418" s="178" t="s">
        <v>2711</v>
      </c>
    </row>
    <row r="419" spans="1:11" s="33" customFormat="1" ht="22.5" x14ac:dyDescent="0.2">
      <c r="A419" s="80"/>
      <c r="B419" s="82"/>
      <c r="C419" s="95"/>
      <c r="D419" s="95"/>
      <c r="E419" s="95" t="s">
        <v>685</v>
      </c>
      <c r="F419" s="82">
        <v>28</v>
      </c>
      <c r="G419" s="82"/>
      <c r="H419" s="82"/>
      <c r="I419" s="83"/>
      <c r="J419" s="83"/>
      <c r="K419" s="178" t="s">
        <v>2712</v>
      </c>
    </row>
    <row r="420" spans="1:11" s="33" customFormat="1" x14ac:dyDescent="0.2">
      <c r="A420" s="80"/>
      <c r="B420" s="82"/>
      <c r="C420" s="95"/>
      <c r="D420" s="95"/>
      <c r="E420" s="95" t="s">
        <v>686</v>
      </c>
      <c r="F420" s="82">
        <v>29</v>
      </c>
      <c r="G420" s="82"/>
      <c r="H420" s="82"/>
      <c r="I420" s="83"/>
      <c r="J420" s="83"/>
      <c r="K420" s="178" t="s">
        <v>2713</v>
      </c>
    </row>
    <row r="421" spans="1:11" s="33" customFormat="1" x14ac:dyDescent="0.2">
      <c r="A421" s="80"/>
      <c r="B421" s="82"/>
      <c r="C421" s="95"/>
      <c r="D421" s="95"/>
      <c r="E421" s="95" t="s">
        <v>687</v>
      </c>
      <c r="F421" s="82">
        <v>30</v>
      </c>
      <c r="G421" s="82"/>
      <c r="H421" s="82"/>
      <c r="I421" s="83"/>
      <c r="J421" s="83"/>
      <c r="K421" s="178" t="s">
        <v>2714</v>
      </c>
    </row>
    <row r="422" spans="1:11" s="33" customFormat="1" x14ac:dyDescent="0.2">
      <c r="A422" s="80"/>
      <c r="B422" s="82"/>
      <c r="C422" s="95"/>
      <c r="D422" s="95"/>
      <c r="E422" s="95" t="s">
        <v>688</v>
      </c>
      <c r="F422" s="82">
        <v>31</v>
      </c>
      <c r="G422" s="82"/>
      <c r="H422" s="82"/>
      <c r="I422" s="83"/>
      <c r="J422" s="83"/>
      <c r="K422" s="178" t="s">
        <v>2715</v>
      </c>
    </row>
    <row r="423" spans="1:11" s="33" customFormat="1" ht="22.5" x14ac:dyDescent="0.2">
      <c r="A423" s="80"/>
      <c r="B423" s="82"/>
      <c r="C423" s="95"/>
      <c r="D423" s="95"/>
      <c r="E423" s="95" t="s">
        <v>689</v>
      </c>
      <c r="F423" s="82">
        <v>32</v>
      </c>
      <c r="G423" s="82"/>
      <c r="H423" s="82"/>
      <c r="I423" s="83"/>
      <c r="J423" s="83"/>
      <c r="K423" s="178" t="s">
        <v>2716</v>
      </c>
    </row>
    <row r="424" spans="1:11" s="33" customFormat="1" x14ac:dyDescent="0.2">
      <c r="A424" s="80"/>
      <c r="B424" s="82"/>
      <c r="C424" s="95"/>
      <c r="D424" s="95"/>
      <c r="E424" s="95" t="s">
        <v>693</v>
      </c>
      <c r="F424" s="82">
        <v>33</v>
      </c>
      <c r="G424" s="82"/>
      <c r="H424" s="82"/>
      <c r="I424" s="83"/>
      <c r="J424" s="83"/>
      <c r="K424" s="178" t="s">
        <v>2718</v>
      </c>
    </row>
    <row r="425" spans="1:11" s="33" customFormat="1" ht="22.5" x14ac:dyDescent="0.2">
      <c r="A425" s="80"/>
      <c r="B425" s="82"/>
      <c r="C425" s="95"/>
      <c r="D425" s="95"/>
      <c r="E425" s="95" t="s">
        <v>694</v>
      </c>
      <c r="F425" s="82">
        <v>34</v>
      </c>
      <c r="G425" s="82"/>
      <c r="H425" s="82"/>
      <c r="I425" s="83"/>
      <c r="J425" s="83"/>
      <c r="K425" s="178" t="s">
        <v>2719</v>
      </c>
    </row>
    <row r="426" spans="1:11" s="33" customFormat="1" x14ac:dyDescent="0.2">
      <c r="A426" s="80"/>
      <c r="B426" s="82"/>
      <c r="C426" s="95"/>
      <c r="D426" s="95"/>
      <c r="E426" s="95" t="s">
        <v>695</v>
      </c>
      <c r="F426" s="82">
        <v>35</v>
      </c>
      <c r="G426" s="82"/>
      <c r="H426" s="82"/>
      <c r="I426" s="83"/>
      <c r="J426" s="83"/>
      <c r="K426" s="178" t="s">
        <v>2720</v>
      </c>
    </row>
    <row r="427" spans="1:11" s="33" customFormat="1" x14ac:dyDescent="0.2">
      <c r="A427" s="80"/>
      <c r="B427" s="82"/>
      <c r="C427" s="95"/>
      <c r="D427" s="95"/>
      <c r="E427" s="95" t="s">
        <v>696</v>
      </c>
      <c r="F427" s="82">
        <v>36</v>
      </c>
      <c r="G427" s="82"/>
      <c r="H427" s="82"/>
      <c r="I427" s="83"/>
      <c r="J427" s="83"/>
      <c r="K427" s="178" t="s">
        <v>2721</v>
      </c>
    </row>
    <row r="428" spans="1:11" s="33" customFormat="1" ht="22.5" x14ac:dyDescent="0.2">
      <c r="A428" s="80"/>
      <c r="B428" s="82"/>
      <c r="C428" s="95"/>
      <c r="D428" s="95"/>
      <c r="E428" s="95" t="s">
        <v>776</v>
      </c>
      <c r="F428" s="82">
        <v>37</v>
      </c>
      <c r="G428" s="82"/>
      <c r="H428" s="82"/>
      <c r="I428" s="83"/>
      <c r="J428" s="83"/>
      <c r="K428" s="178" t="s">
        <v>2723</v>
      </c>
    </row>
    <row r="429" spans="1:11" s="33" customFormat="1" x14ac:dyDescent="0.2">
      <c r="A429" s="80"/>
      <c r="B429" s="82"/>
      <c r="C429" s="95"/>
      <c r="D429" s="95"/>
      <c r="E429" s="95" t="s">
        <v>777</v>
      </c>
      <c r="F429" s="82">
        <v>38</v>
      </c>
      <c r="G429" s="82"/>
      <c r="H429" s="82"/>
      <c r="I429" s="83"/>
      <c r="J429" s="83"/>
      <c r="K429" s="178" t="s">
        <v>2724</v>
      </c>
    </row>
    <row r="430" spans="1:11" s="33" customFormat="1" ht="22.5" x14ac:dyDescent="0.2">
      <c r="A430" s="80"/>
      <c r="B430" s="82"/>
      <c r="C430" s="95"/>
      <c r="D430" s="95"/>
      <c r="E430" s="95" t="s">
        <v>778</v>
      </c>
      <c r="F430" s="82">
        <v>39</v>
      </c>
      <c r="G430" s="82"/>
      <c r="H430" s="82"/>
      <c r="I430" s="83"/>
      <c r="J430" s="83"/>
      <c r="K430" s="178" t="s">
        <v>2725</v>
      </c>
    </row>
    <row r="431" spans="1:11" s="33" customFormat="1" x14ac:dyDescent="0.2">
      <c r="A431" s="80"/>
      <c r="B431" s="82"/>
      <c r="C431" s="95"/>
      <c r="D431" s="95"/>
      <c r="E431" s="95" t="s">
        <v>779</v>
      </c>
      <c r="F431" s="82">
        <v>40</v>
      </c>
      <c r="G431" s="82"/>
      <c r="H431" s="82"/>
      <c r="I431" s="83"/>
      <c r="J431" s="83"/>
      <c r="K431" s="178" t="s">
        <v>2726</v>
      </c>
    </row>
    <row r="432" spans="1:11" s="33" customFormat="1" x14ac:dyDescent="0.2">
      <c r="A432" s="80"/>
      <c r="B432" s="82"/>
      <c r="C432" s="95"/>
      <c r="D432" s="95"/>
      <c r="E432" s="95" t="s">
        <v>781</v>
      </c>
      <c r="F432" s="82">
        <v>41</v>
      </c>
      <c r="G432" s="82"/>
      <c r="H432" s="82"/>
      <c r="I432" s="83"/>
      <c r="J432" s="83"/>
      <c r="K432" s="178" t="s">
        <v>2728</v>
      </c>
    </row>
    <row r="433" spans="1:11" s="33" customFormat="1" x14ac:dyDescent="0.2">
      <c r="A433" s="80"/>
      <c r="B433" s="82"/>
      <c r="C433" s="95"/>
      <c r="D433" s="95"/>
      <c r="E433" s="95" t="s">
        <v>782</v>
      </c>
      <c r="F433" s="82">
        <v>42</v>
      </c>
      <c r="G433" s="82"/>
      <c r="H433" s="82"/>
      <c r="I433" s="83"/>
      <c r="J433" s="83"/>
      <c r="K433" s="178" t="s">
        <v>2729</v>
      </c>
    </row>
    <row r="434" spans="1:11" s="33" customFormat="1" x14ac:dyDescent="0.2">
      <c r="A434" s="80"/>
      <c r="B434" s="82"/>
      <c r="C434" s="95"/>
      <c r="D434" s="95"/>
      <c r="E434" s="95" t="s">
        <v>745</v>
      </c>
      <c r="F434" s="82">
        <v>43</v>
      </c>
      <c r="G434" s="82"/>
      <c r="H434" s="82"/>
      <c r="I434" s="83"/>
      <c r="J434" s="83"/>
      <c r="K434" s="178" t="s">
        <v>2730</v>
      </c>
    </row>
    <row r="435" spans="1:11" s="33" customFormat="1" x14ac:dyDescent="0.2">
      <c r="A435" s="103" t="s">
        <v>501</v>
      </c>
      <c r="B435" s="108">
        <v>152</v>
      </c>
      <c r="C435" s="100" t="s">
        <v>744</v>
      </c>
      <c r="D435" s="100" t="s">
        <v>760</v>
      </c>
      <c r="E435" s="100" t="s">
        <v>583</v>
      </c>
      <c r="F435" s="108">
        <v>0</v>
      </c>
      <c r="G435" s="108" t="s">
        <v>449</v>
      </c>
      <c r="H435" s="108">
        <v>0</v>
      </c>
      <c r="I435" s="108" t="s">
        <v>3193</v>
      </c>
      <c r="J435" s="196"/>
      <c r="K435" s="201" t="s">
        <v>2681</v>
      </c>
    </row>
    <row r="436" spans="1:11" s="33" customFormat="1" x14ac:dyDescent="0.2">
      <c r="A436" s="103"/>
      <c r="B436" s="108"/>
      <c r="C436" s="100"/>
      <c r="D436" s="100"/>
      <c r="E436" s="100" t="s">
        <v>577</v>
      </c>
      <c r="F436" s="108">
        <v>1</v>
      </c>
      <c r="G436" s="108"/>
      <c r="H436" s="108"/>
      <c r="I436" s="104"/>
      <c r="J436" s="202"/>
      <c r="K436" s="178"/>
    </row>
    <row r="437" spans="1:11" s="33" customFormat="1" x14ac:dyDescent="0.2">
      <c r="A437" s="103"/>
      <c r="B437" s="108"/>
      <c r="C437" s="100"/>
      <c r="D437" s="100"/>
      <c r="E437" s="100" t="s">
        <v>586</v>
      </c>
      <c r="F437" s="108">
        <v>2</v>
      </c>
      <c r="G437" s="108"/>
      <c r="H437" s="108"/>
      <c r="I437" s="104"/>
      <c r="J437" s="202"/>
      <c r="K437" s="178"/>
    </row>
    <row r="438" spans="1:11" s="33" customFormat="1" x14ac:dyDescent="0.2">
      <c r="A438" s="103" t="s">
        <v>510</v>
      </c>
      <c r="B438" s="108">
        <v>153</v>
      </c>
      <c r="C438" s="100" t="s">
        <v>744</v>
      </c>
      <c r="D438" s="100" t="s">
        <v>697</v>
      </c>
      <c r="E438" s="100" t="s">
        <v>583</v>
      </c>
      <c r="F438" s="108">
        <v>0</v>
      </c>
      <c r="G438" s="108" t="s">
        <v>449</v>
      </c>
      <c r="H438" s="108">
        <v>0</v>
      </c>
      <c r="I438" s="108" t="s">
        <v>3193</v>
      </c>
      <c r="J438" s="196" t="s">
        <v>1285</v>
      </c>
      <c r="K438" s="201" t="s">
        <v>2682</v>
      </c>
    </row>
    <row r="439" spans="1:11" s="33" customFormat="1" x14ac:dyDescent="0.2">
      <c r="A439" s="103"/>
      <c r="B439" s="108"/>
      <c r="C439" s="100"/>
      <c r="D439" s="100"/>
      <c r="E439" s="100" t="s">
        <v>577</v>
      </c>
      <c r="F439" s="108">
        <v>1</v>
      </c>
      <c r="G439" s="108"/>
      <c r="H439" s="108"/>
      <c r="I439" s="104"/>
      <c r="J439" s="202"/>
      <c r="K439" s="178"/>
    </row>
    <row r="440" spans="1:11" s="33" customFormat="1" x14ac:dyDescent="0.2">
      <c r="A440" s="103"/>
      <c r="B440" s="108"/>
      <c r="C440" s="100"/>
      <c r="D440" s="100"/>
      <c r="E440" s="100" t="s">
        <v>586</v>
      </c>
      <c r="F440" s="108">
        <v>2</v>
      </c>
      <c r="G440" s="108"/>
      <c r="H440" s="108"/>
      <c r="I440" s="104"/>
      <c r="J440" s="202"/>
      <c r="K440" s="178"/>
    </row>
    <row r="441" spans="1:11" s="33" customFormat="1" ht="22.5" x14ac:dyDescent="0.2">
      <c r="A441" s="103" t="s">
        <v>511</v>
      </c>
      <c r="B441" s="108">
        <v>154</v>
      </c>
      <c r="C441" s="100" t="s">
        <v>744</v>
      </c>
      <c r="D441" s="100" t="s">
        <v>668</v>
      </c>
      <c r="E441" s="100" t="s">
        <v>583</v>
      </c>
      <c r="F441" s="108">
        <v>0</v>
      </c>
      <c r="G441" s="108" t="s">
        <v>449</v>
      </c>
      <c r="H441" s="108">
        <v>0</v>
      </c>
      <c r="I441" s="108" t="s">
        <v>3193</v>
      </c>
      <c r="J441" s="196"/>
      <c r="K441" s="201" t="s">
        <v>2687</v>
      </c>
    </row>
    <row r="442" spans="1:11" s="33" customFormat="1" x14ac:dyDescent="0.2">
      <c r="A442" s="103"/>
      <c r="B442" s="108"/>
      <c r="C442" s="100"/>
      <c r="D442" s="100"/>
      <c r="E442" s="100" t="s">
        <v>577</v>
      </c>
      <c r="F442" s="108">
        <v>1</v>
      </c>
      <c r="G442" s="108"/>
      <c r="H442" s="108"/>
      <c r="I442" s="104"/>
      <c r="J442" s="202"/>
      <c r="K442" s="178"/>
    </row>
    <row r="443" spans="1:11" s="33" customFormat="1" x14ac:dyDescent="0.2">
      <c r="A443" s="103"/>
      <c r="B443" s="108"/>
      <c r="C443" s="100"/>
      <c r="D443" s="100"/>
      <c r="E443" s="100" t="s">
        <v>586</v>
      </c>
      <c r="F443" s="108">
        <v>2</v>
      </c>
      <c r="G443" s="108"/>
      <c r="H443" s="108"/>
      <c r="I443" s="104"/>
      <c r="J443" s="202"/>
      <c r="K443" s="178"/>
    </row>
    <row r="444" spans="1:11" s="33" customFormat="1" ht="22.5" x14ac:dyDescent="0.2">
      <c r="A444" s="103" t="s">
        <v>512</v>
      </c>
      <c r="B444" s="108">
        <v>155</v>
      </c>
      <c r="C444" s="100" t="s">
        <v>744</v>
      </c>
      <c r="D444" s="100" t="s">
        <v>669</v>
      </c>
      <c r="E444" s="100" t="s">
        <v>583</v>
      </c>
      <c r="F444" s="108">
        <v>0</v>
      </c>
      <c r="G444" s="108" t="s">
        <v>449</v>
      </c>
      <c r="H444" s="108">
        <v>0</v>
      </c>
      <c r="I444" s="108" t="s">
        <v>3193</v>
      </c>
      <c r="J444" s="196"/>
      <c r="K444" s="201" t="s">
        <v>2688</v>
      </c>
    </row>
    <row r="445" spans="1:11" s="33" customFormat="1" x14ac:dyDescent="0.2">
      <c r="A445" s="103"/>
      <c r="B445" s="108"/>
      <c r="C445" s="100"/>
      <c r="D445" s="100"/>
      <c r="E445" s="100" t="s">
        <v>577</v>
      </c>
      <c r="F445" s="108">
        <v>1</v>
      </c>
      <c r="G445" s="108"/>
      <c r="H445" s="108"/>
      <c r="I445" s="104"/>
      <c r="J445" s="202"/>
      <c r="K445" s="178"/>
    </row>
    <row r="446" spans="1:11" s="33" customFormat="1" x14ac:dyDescent="0.2">
      <c r="A446" s="103"/>
      <c r="B446" s="108"/>
      <c r="C446" s="100"/>
      <c r="D446" s="100"/>
      <c r="E446" s="100" t="s">
        <v>586</v>
      </c>
      <c r="F446" s="108">
        <v>2</v>
      </c>
      <c r="G446" s="108"/>
      <c r="H446" s="108"/>
      <c r="I446" s="104"/>
      <c r="J446" s="202"/>
      <c r="K446" s="178"/>
    </row>
    <row r="447" spans="1:11" s="33" customFormat="1" x14ac:dyDescent="0.2">
      <c r="A447" s="103" t="s">
        <v>513</v>
      </c>
      <c r="B447" s="108">
        <v>156</v>
      </c>
      <c r="C447" s="100" t="s">
        <v>744</v>
      </c>
      <c r="D447" s="100" t="s">
        <v>670</v>
      </c>
      <c r="E447" s="100" t="s">
        <v>583</v>
      </c>
      <c r="F447" s="108">
        <v>0</v>
      </c>
      <c r="G447" s="108" t="s">
        <v>449</v>
      </c>
      <c r="H447" s="108">
        <v>0</v>
      </c>
      <c r="I447" s="108" t="s">
        <v>3193</v>
      </c>
      <c r="J447" s="196"/>
      <c r="K447" s="201" t="s">
        <v>2689</v>
      </c>
    </row>
    <row r="448" spans="1:11" s="33" customFormat="1" x14ac:dyDescent="0.2">
      <c r="A448" s="103"/>
      <c r="B448" s="108"/>
      <c r="C448" s="100"/>
      <c r="D448" s="100"/>
      <c r="E448" s="100" t="s">
        <v>577</v>
      </c>
      <c r="F448" s="108">
        <v>1</v>
      </c>
      <c r="G448" s="108"/>
      <c r="H448" s="108"/>
      <c r="I448" s="104"/>
      <c r="J448" s="202"/>
      <c r="K448" s="178"/>
    </row>
    <row r="449" spans="1:11" s="33" customFormat="1" x14ac:dyDescent="0.2">
      <c r="A449" s="103"/>
      <c r="B449" s="108"/>
      <c r="C449" s="100"/>
      <c r="D449" s="100"/>
      <c r="E449" s="100" t="s">
        <v>586</v>
      </c>
      <c r="F449" s="108">
        <v>2</v>
      </c>
      <c r="G449" s="108"/>
      <c r="H449" s="108"/>
      <c r="I449" s="104"/>
      <c r="J449" s="202"/>
      <c r="K449" s="178"/>
    </row>
    <row r="450" spans="1:11" s="33" customFormat="1" x14ac:dyDescent="0.2">
      <c r="A450" s="103" t="s">
        <v>514</v>
      </c>
      <c r="B450" s="108">
        <v>157</v>
      </c>
      <c r="C450" s="100" t="s">
        <v>744</v>
      </c>
      <c r="D450" s="100" t="s">
        <v>671</v>
      </c>
      <c r="E450" s="100" t="s">
        <v>583</v>
      </c>
      <c r="F450" s="108">
        <v>0</v>
      </c>
      <c r="G450" s="108" t="s">
        <v>449</v>
      </c>
      <c r="H450" s="108">
        <v>0</v>
      </c>
      <c r="I450" s="108" t="s">
        <v>3193</v>
      </c>
      <c r="J450" s="196"/>
      <c r="K450" s="201" t="s">
        <v>2690</v>
      </c>
    </row>
    <row r="451" spans="1:11" s="33" customFormat="1" x14ac:dyDescent="0.2">
      <c r="A451" s="103"/>
      <c r="B451" s="108"/>
      <c r="C451" s="100"/>
      <c r="D451" s="100"/>
      <c r="E451" s="100" t="s">
        <v>577</v>
      </c>
      <c r="F451" s="108">
        <v>1</v>
      </c>
      <c r="G451" s="108"/>
      <c r="H451" s="108"/>
      <c r="I451" s="104"/>
      <c r="J451" s="202"/>
      <c r="K451" s="178"/>
    </row>
    <row r="452" spans="1:11" s="33" customFormat="1" x14ac:dyDescent="0.2">
      <c r="A452" s="103"/>
      <c r="B452" s="108"/>
      <c r="C452" s="100"/>
      <c r="D452" s="100"/>
      <c r="E452" s="100" t="s">
        <v>586</v>
      </c>
      <c r="F452" s="108">
        <v>2</v>
      </c>
      <c r="G452" s="108"/>
      <c r="H452" s="108"/>
      <c r="I452" s="104"/>
      <c r="J452" s="202"/>
      <c r="K452" s="178"/>
    </row>
    <row r="453" spans="1:11" s="33" customFormat="1" x14ac:dyDescent="0.2">
      <c r="A453" s="103" t="s">
        <v>509</v>
      </c>
      <c r="B453" s="108">
        <v>158</v>
      </c>
      <c r="C453" s="100" t="s">
        <v>744</v>
      </c>
      <c r="D453" s="100" t="s">
        <v>672</v>
      </c>
      <c r="E453" s="100" t="s">
        <v>583</v>
      </c>
      <c r="F453" s="108">
        <v>0</v>
      </c>
      <c r="G453" s="108" t="s">
        <v>449</v>
      </c>
      <c r="H453" s="108">
        <v>0</v>
      </c>
      <c r="I453" s="108" t="s">
        <v>3193</v>
      </c>
      <c r="J453" s="196"/>
      <c r="K453" s="201" t="s">
        <v>2691</v>
      </c>
    </row>
    <row r="454" spans="1:11" s="33" customFormat="1" x14ac:dyDescent="0.2">
      <c r="A454" s="103"/>
      <c r="B454" s="108"/>
      <c r="C454" s="100"/>
      <c r="D454" s="100"/>
      <c r="E454" s="100" t="s">
        <v>577</v>
      </c>
      <c r="F454" s="108">
        <v>1</v>
      </c>
      <c r="G454" s="108"/>
      <c r="H454" s="108"/>
      <c r="I454" s="104"/>
      <c r="J454" s="202"/>
      <c r="K454" s="178"/>
    </row>
    <row r="455" spans="1:11" s="33" customFormat="1" x14ac:dyDescent="0.2">
      <c r="A455" s="103"/>
      <c r="B455" s="108"/>
      <c r="C455" s="100"/>
      <c r="D455" s="100"/>
      <c r="E455" s="100" t="s">
        <v>586</v>
      </c>
      <c r="F455" s="108">
        <v>2</v>
      </c>
      <c r="G455" s="108"/>
      <c r="H455" s="108"/>
      <c r="I455" s="104"/>
      <c r="J455" s="202"/>
      <c r="K455" s="178"/>
    </row>
    <row r="456" spans="1:11" s="33" customFormat="1" ht="22.5" x14ac:dyDescent="0.2">
      <c r="A456" s="103" t="s">
        <v>508</v>
      </c>
      <c r="B456" s="108">
        <v>159</v>
      </c>
      <c r="C456" s="100" t="s">
        <v>744</v>
      </c>
      <c r="D456" s="100" t="s">
        <v>673</v>
      </c>
      <c r="E456" s="100" t="s">
        <v>583</v>
      </c>
      <c r="F456" s="108">
        <v>0</v>
      </c>
      <c r="G456" s="108" t="s">
        <v>449</v>
      </c>
      <c r="H456" s="108">
        <v>0</v>
      </c>
      <c r="I456" s="108" t="s">
        <v>3193</v>
      </c>
      <c r="J456" s="196"/>
      <c r="K456" s="201" t="s">
        <v>2692</v>
      </c>
    </row>
    <row r="457" spans="1:11" s="33" customFormat="1" x14ac:dyDescent="0.2">
      <c r="A457" s="103"/>
      <c r="B457" s="108"/>
      <c r="C457" s="100"/>
      <c r="D457" s="100"/>
      <c r="E457" s="100" t="s">
        <v>577</v>
      </c>
      <c r="F457" s="108">
        <v>1</v>
      </c>
      <c r="G457" s="108"/>
      <c r="H457" s="108"/>
      <c r="I457" s="104"/>
      <c r="J457" s="202"/>
    </row>
    <row r="458" spans="1:11" s="33" customFormat="1" x14ac:dyDescent="0.2">
      <c r="A458" s="103"/>
      <c r="B458" s="108"/>
      <c r="C458" s="100"/>
      <c r="D458" s="100"/>
      <c r="E458" s="100" t="s">
        <v>586</v>
      </c>
      <c r="F458" s="108">
        <v>2</v>
      </c>
      <c r="G458" s="108"/>
      <c r="H458" s="108"/>
      <c r="I458" s="104"/>
      <c r="J458" s="202"/>
      <c r="K458" s="178"/>
    </row>
    <row r="459" spans="1:11" s="33" customFormat="1" x14ac:dyDescent="0.2">
      <c r="A459" s="103" t="s">
        <v>507</v>
      </c>
      <c r="B459" s="108">
        <v>160</v>
      </c>
      <c r="C459" s="100" t="s">
        <v>744</v>
      </c>
      <c r="D459" s="100" t="s">
        <v>690</v>
      </c>
      <c r="E459" s="100" t="s">
        <v>583</v>
      </c>
      <c r="F459" s="108">
        <v>0</v>
      </c>
      <c r="G459" s="108" t="s">
        <v>449</v>
      </c>
      <c r="H459" s="108">
        <v>0</v>
      </c>
      <c r="I459" s="108" t="s">
        <v>3193</v>
      </c>
      <c r="J459" s="196" t="s">
        <v>1285</v>
      </c>
      <c r="K459" s="201" t="s">
        <v>2683</v>
      </c>
    </row>
    <row r="460" spans="1:11" s="33" customFormat="1" x14ac:dyDescent="0.2">
      <c r="A460" s="103"/>
      <c r="B460" s="108"/>
      <c r="C460" s="100"/>
      <c r="D460" s="100"/>
      <c r="E460" s="100" t="s">
        <v>577</v>
      </c>
      <c r="F460" s="108">
        <v>1</v>
      </c>
      <c r="G460" s="108"/>
      <c r="H460" s="108"/>
      <c r="I460" s="104"/>
      <c r="J460" s="202"/>
      <c r="K460" s="178"/>
    </row>
    <row r="461" spans="1:11" s="33" customFormat="1" x14ac:dyDescent="0.2">
      <c r="A461" s="103"/>
      <c r="B461" s="108"/>
      <c r="C461" s="100"/>
      <c r="D461" s="100"/>
      <c r="E461" s="100" t="s">
        <v>586</v>
      </c>
      <c r="F461" s="108">
        <v>2</v>
      </c>
      <c r="G461" s="108"/>
      <c r="H461" s="108"/>
      <c r="I461" s="104"/>
      <c r="J461" s="202"/>
      <c r="K461" s="178"/>
    </row>
    <row r="462" spans="1:11" s="33" customFormat="1" x14ac:dyDescent="0.2">
      <c r="A462" s="103" t="s">
        <v>506</v>
      </c>
      <c r="B462" s="108">
        <v>161</v>
      </c>
      <c r="C462" s="100" t="s">
        <v>744</v>
      </c>
      <c r="D462" s="100" t="s">
        <v>674</v>
      </c>
      <c r="E462" s="100" t="s">
        <v>583</v>
      </c>
      <c r="F462" s="108">
        <v>0</v>
      </c>
      <c r="G462" s="108" t="s">
        <v>449</v>
      </c>
      <c r="H462" s="108">
        <v>0</v>
      </c>
      <c r="I462" s="108" t="s">
        <v>3193</v>
      </c>
      <c r="J462" s="196"/>
      <c r="K462" s="201" t="s">
        <v>2693</v>
      </c>
    </row>
    <row r="463" spans="1:11" s="33" customFormat="1" x14ac:dyDescent="0.2">
      <c r="A463" s="103"/>
      <c r="B463" s="108"/>
      <c r="C463" s="100"/>
      <c r="D463" s="100"/>
      <c r="E463" s="100" t="s">
        <v>577</v>
      </c>
      <c r="F463" s="108">
        <v>1</v>
      </c>
      <c r="G463" s="108"/>
      <c r="H463" s="108"/>
      <c r="I463" s="104"/>
      <c r="J463" s="202"/>
      <c r="K463" s="178"/>
    </row>
    <row r="464" spans="1:11" s="33" customFormat="1" x14ac:dyDescent="0.2">
      <c r="A464" s="103"/>
      <c r="B464" s="108"/>
      <c r="C464" s="100"/>
      <c r="D464" s="100"/>
      <c r="E464" s="100" t="s">
        <v>586</v>
      </c>
      <c r="F464" s="108">
        <v>2</v>
      </c>
      <c r="G464" s="108"/>
      <c r="H464" s="108"/>
      <c r="I464" s="104"/>
      <c r="J464" s="202"/>
      <c r="K464" s="178"/>
    </row>
    <row r="465" spans="1:11" s="33" customFormat="1" x14ac:dyDescent="0.2">
      <c r="A465" s="103" t="s">
        <v>505</v>
      </c>
      <c r="B465" s="108">
        <v>162</v>
      </c>
      <c r="C465" s="100" t="s">
        <v>744</v>
      </c>
      <c r="D465" s="100" t="s">
        <v>675</v>
      </c>
      <c r="E465" s="100" t="s">
        <v>583</v>
      </c>
      <c r="F465" s="108">
        <v>0</v>
      </c>
      <c r="G465" s="108" t="s">
        <v>449</v>
      </c>
      <c r="H465" s="108">
        <v>0</v>
      </c>
      <c r="I465" s="108" t="s">
        <v>3193</v>
      </c>
      <c r="J465" s="196"/>
      <c r="K465" s="201" t="s">
        <v>2694</v>
      </c>
    </row>
    <row r="466" spans="1:11" s="33" customFormat="1" x14ac:dyDescent="0.2">
      <c r="A466" s="103"/>
      <c r="B466" s="108"/>
      <c r="C466" s="100"/>
      <c r="D466" s="100"/>
      <c r="E466" s="100" t="s">
        <v>577</v>
      </c>
      <c r="F466" s="108">
        <v>1</v>
      </c>
      <c r="G466" s="108"/>
      <c r="H466" s="108"/>
      <c r="I466" s="104"/>
      <c r="J466" s="202"/>
      <c r="K466" s="178"/>
    </row>
    <row r="467" spans="1:11" s="33" customFormat="1" x14ac:dyDescent="0.2">
      <c r="A467" s="103"/>
      <c r="B467" s="108"/>
      <c r="C467" s="100"/>
      <c r="D467" s="100"/>
      <c r="E467" s="100" t="s">
        <v>586</v>
      </c>
      <c r="F467" s="108">
        <v>2</v>
      </c>
      <c r="G467" s="108"/>
      <c r="H467" s="108"/>
      <c r="I467" s="104"/>
      <c r="J467" s="202"/>
      <c r="K467" s="178"/>
    </row>
    <row r="468" spans="1:11" s="33" customFormat="1" x14ac:dyDescent="0.2">
      <c r="A468" s="103" t="s">
        <v>504</v>
      </c>
      <c r="B468" s="108">
        <v>163</v>
      </c>
      <c r="C468" s="100" t="s">
        <v>744</v>
      </c>
      <c r="D468" s="100" t="s">
        <v>676</v>
      </c>
      <c r="E468" s="100" t="s">
        <v>583</v>
      </c>
      <c r="F468" s="108">
        <v>0</v>
      </c>
      <c r="G468" s="108" t="s">
        <v>449</v>
      </c>
      <c r="H468" s="108">
        <v>0</v>
      </c>
      <c r="I468" s="108" t="s">
        <v>3193</v>
      </c>
      <c r="J468" s="196"/>
      <c r="K468" s="201" t="s">
        <v>2695</v>
      </c>
    </row>
    <row r="469" spans="1:11" s="33" customFormat="1" x14ac:dyDescent="0.2">
      <c r="A469" s="103"/>
      <c r="B469" s="108"/>
      <c r="C469" s="100"/>
      <c r="D469" s="100"/>
      <c r="E469" s="100" t="s">
        <v>577</v>
      </c>
      <c r="F469" s="108">
        <v>1</v>
      </c>
      <c r="G469" s="108"/>
      <c r="H469" s="108"/>
      <c r="I469" s="104"/>
      <c r="J469" s="202"/>
      <c r="K469" s="178"/>
    </row>
    <row r="470" spans="1:11" s="33" customFormat="1" x14ac:dyDescent="0.2">
      <c r="A470" s="103"/>
      <c r="B470" s="108"/>
      <c r="C470" s="100"/>
      <c r="D470" s="100"/>
      <c r="E470" s="100" t="s">
        <v>586</v>
      </c>
      <c r="F470" s="108">
        <v>2</v>
      </c>
      <c r="G470" s="108"/>
      <c r="H470" s="108"/>
      <c r="I470" s="104"/>
      <c r="J470" s="202"/>
      <c r="K470" s="178"/>
    </row>
    <row r="471" spans="1:11" s="33" customFormat="1" x14ac:dyDescent="0.2">
      <c r="A471" s="103" t="s">
        <v>503</v>
      </c>
      <c r="B471" s="108">
        <v>164</v>
      </c>
      <c r="C471" s="100" t="s">
        <v>744</v>
      </c>
      <c r="D471" s="100" t="s">
        <v>677</v>
      </c>
      <c r="E471" s="100" t="s">
        <v>583</v>
      </c>
      <c r="F471" s="108">
        <v>0</v>
      </c>
      <c r="G471" s="108" t="s">
        <v>449</v>
      </c>
      <c r="H471" s="108">
        <v>0</v>
      </c>
      <c r="I471" s="108" t="s">
        <v>3193</v>
      </c>
      <c r="J471" s="196"/>
      <c r="K471" s="201" t="s">
        <v>2696</v>
      </c>
    </row>
    <row r="472" spans="1:11" s="33" customFormat="1" x14ac:dyDescent="0.2">
      <c r="A472" s="103"/>
      <c r="B472" s="108"/>
      <c r="C472" s="100"/>
      <c r="D472" s="100"/>
      <c r="E472" s="100" t="s">
        <v>577</v>
      </c>
      <c r="F472" s="108">
        <v>1</v>
      </c>
      <c r="G472" s="108"/>
      <c r="H472" s="108"/>
      <c r="I472" s="104"/>
      <c r="J472" s="202"/>
      <c r="K472" s="178"/>
    </row>
    <row r="473" spans="1:11" s="33" customFormat="1" x14ac:dyDescent="0.2">
      <c r="A473" s="103"/>
      <c r="B473" s="108"/>
      <c r="C473" s="100"/>
      <c r="D473" s="100"/>
      <c r="E473" s="100" t="s">
        <v>586</v>
      </c>
      <c r="F473" s="108">
        <v>2</v>
      </c>
      <c r="G473" s="108"/>
      <c r="H473" s="108"/>
      <c r="I473" s="104"/>
      <c r="J473" s="202"/>
      <c r="K473" s="178"/>
    </row>
    <row r="474" spans="1:11" s="33" customFormat="1" x14ac:dyDescent="0.2">
      <c r="A474" s="103" t="s">
        <v>502</v>
      </c>
      <c r="B474" s="108">
        <v>165</v>
      </c>
      <c r="C474" s="100" t="s">
        <v>744</v>
      </c>
      <c r="D474" s="100" t="s">
        <v>763</v>
      </c>
      <c r="E474" s="100" t="s">
        <v>583</v>
      </c>
      <c r="F474" s="108">
        <v>0</v>
      </c>
      <c r="G474" s="108" t="s">
        <v>449</v>
      </c>
      <c r="H474" s="108">
        <v>0</v>
      </c>
      <c r="I474" s="108" t="s">
        <v>3193</v>
      </c>
      <c r="J474" s="196"/>
      <c r="K474" s="201" t="s">
        <v>2684</v>
      </c>
    </row>
    <row r="475" spans="1:11" s="33" customFormat="1" x14ac:dyDescent="0.2">
      <c r="A475" s="103"/>
      <c r="B475" s="108"/>
      <c r="C475" s="100"/>
      <c r="D475" s="100"/>
      <c r="E475" s="100" t="s">
        <v>577</v>
      </c>
      <c r="F475" s="108">
        <v>1</v>
      </c>
      <c r="G475" s="108"/>
      <c r="H475" s="108"/>
      <c r="I475" s="104"/>
      <c r="J475" s="202"/>
      <c r="K475" s="178"/>
    </row>
    <row r="476" spans="1:11" s="33" customFormat="1" x14ac:dyDescent="0.2">
      <c r="A476" s="103"/>
      <c r="B476" s="108"/>
      <c r="C476" s="100"/>
      <c r="D476" s="100"/>
      <c r="E476" s="100" t="s">
        <v>586</v>
      </c>
      <c r="F476" s="108">
        <v>2</v>
      </c>
      <c r="G476" s="108"/>
      <c r="H476" s="108"/>
      <c r="I476" s="104"/>
      <c r="J476" s="202"/>
      <c r="K476" s="178"/>
    </row>
    <row r="477" spans="1:11" s="33" customFormat="1" x14ac:dyDescent="0.2">
      <c r="A477" s="103" t="s">
        <v>591</v>
      </c>
      <c r="B477" s="108">
        <v>166</v>
      </c>
      <c r="C477" s="100" t="s">
        <v>744</v>
      </c>
      <c r="D477" s="100" t="s">
        <v>764</v>
      </c>
      <c r="E477" s="100" t="s">
        <v>583</v>
      </c>
      <c r="F477" s="108">
        <v>0</v>
      </c>
      <c r="G477" s="108" t="s">
        <v>449</v>
      </c>
      <c r="H477" s="108">
        <v>0</v>
      </c>
      <c r="I477" s="108" t="s">
        <v>3193</v>
      </c>
      <c r="J477" s="196"/>
      <c r="K477" s="201" t="s">
        <v>2685</v>
      </c>
    </row>
    <row r="478" spans="1:11" s="33" customFormat="1" x14ac:dyDescent="0.2">
      <c r="A478" s="103"/>
      <c r="B478" s="108"/>
      <c r="C478" s="100"/>
      <c r="D478" s="100"/>
      <c r="E478" s="100" t="s">
        <v>577</v>
      </c>
      <c r="F478" s="108">
        <v>1</v>
      </c>
      <c r="G478" s="108"/>
      <c r="H478" s="108"/>
      <c r="I478" s="104"/>
      <c r="J478" s="202"/>
      <c r="K478" s="178"/>
    </row>
    <row r="479" spans="1:11" s="33" customFormat="1" x14ac:dyDescent="0.2">
      <c r="A479" s="103"/>
      <c r="B479" s="108"/>
      <c r="C479" s="100"/>
      <c r="D479" s="100"/>
      <c r="E479" s="100" t="s">
        <v>586</v>
      </c>
      <c r="F479" s="108">
        <v>2</v>
      </c>
      <c r="G479" s="108"/>
      <c r="H479" s="108"/>
      <c r="I479" s="104"/>
      <c r="J479" s="202"/>
      <c r="K479" s="178"/>
    </row>
    <row r="480" spans="1:11" s="33" customFormat="1" x14ac:dyDescent="0.2">
      <c r="A480" s="103" t="s">
        <v>592</v>
      </c>
      <c r="B480" s="108">
        <v>167</v>
      </c>
      <c r="C480" s="100" t="s">
        <v>744</v>
      </c>
      <c r="D480" s="100" t="s">
        <v>765</v>
      </c>
      <c r="E480" s="100" t="s">
        <v>583</v>
      </c>
      <c r="F480" s="108">
        <v>0</v>
      </c>
      <c r="G480" s="108" t="s">
        <v>449</v>
      </c>
      <c r="H480" s="108">
        <v>0</v>
      </c>
      <c r="I480" s="108" t="s">
        <v>3193</v>
      </c>
      <c r="J480" s="196" t="s">
        <v>1285</v>
      </c>
      <c r="K480" s="201" t="s">
        <v>2686</v>
      </c>
    </row>
    <row r="481" spans="1:11" s="33" customFormat="1" x14ac:dyDescent="0.2">
      <c r="A481" s="103"/>
      <c r="B481" s="108"/>
      <c r="C481" s="100"/>
      <c r="D481" s="100"/>
      <c r="E481" s="100" t="s">
        <v>577</v>
      </c>
      <c r="F481" s="108">
        <v>1</v>
      </c>
      <c r="G481" s="108"/>
      <c r="H481" s="108"/>
      <c r="I481" s="104"/>
      <c r="J481" s="202"/>
      <c r="K481" s="178"/>
    </row>
    <row r="482" spans="1:11" s="33" customFormat="1" x14ac:dyDescent="0.2">
      <c r="A482" s="103"/>
      <c r="B482" s="108"/>
      <c r="C482" s="100"/>
      <c r="D482" s="100"/>
      <c r="E482" s="100" t="s">
        <v>586</v>
      </c>
      <c r="F482" s="108">
        <v>2</v>
      </c>
      <c r="G482" s="108"/>
      <c r="H482" s="108"/>
      <c r="I482" s="104"/>
      <c r="J482" s="202"/>
      <c r="K482" s="178"/>
    </row>
    <row r="483" spans="1:11" s="33" customFormat="1" x14ac:dyDescent="0.2">
      <c r="A483" s="103" t="s">
        <v>593</v>
      </c>
      <c r="B483" s="108">
        <v>168</v>
      </c>
      <c r="C483" s="100" t="s">
        <v>744</v>
      </c>
      <c r="D483" s="100" t="s">
        <v>766</v>
      </c>
      <c r="E483" s="100" t="s">
        <v>583</v>
      </c>
      <c r="F483" s="108">
        <v>0</v>
      </c>
      <c r="G483" s="108" t="s">
        <v>449</v>
      </c>
      <c r="H483" s="108">
        <v>0</v>
      </c>
      <c r="I483" s="108" t="s">
        <v>3193</v>
      </c>
      <c r="J483" s="196"/>
      <c r="K483" s="201" t="s">
        <v>2697</v>
      </c>
    </row>
    <row r="484" spans="1:11" s="33" customFormat="1" x14ac:dyDescent="0.2">
      <c r="A484" s="103"/>
      <c r="B484" s="108"/>
      <c r="C484" s="100"/>
      <c r="D484" s="100"/>
      <c r="E484" s="100" t="s">
        <v>577</v>
      </c>
      <c r="F484" s="108">
        <v>1</v>
      </c>
      <c r="G484" s="108"/>
      <c r="H484" s="108"/>
      <c r="I484" s="104"/>
      <c r="J484" s="202"/>
      <c r="K484" s="178"/>
    </row>
    <row r="485" spans="1:11" s="33" customFormat="1" x14ac:dyDescent="0.2">
      <c r="A485" s="103"/>
      <c r="B485" s="108"/>
      <c r="C485" s="100"/>
      <c r="D485" s="100"/>
      <c r="E485" s="100" t="s">
        <v>586</v>
      </c>
      <c r="F485" s="108">
        <v>2</v>
      </c>
      <c r="G485" s="108"/>
      <c r="H485" s="108"/>
      <c r="I485" s="104"/>
      <c r="J485" s="202"/>
      <c r="K485" s="178"/>
    </row>
    <row r="486" spans="1:11" s="33" customFormat="1" x14ac:dyDescent="0.2">
      <c r="A486" s="103" t="s">
        <v>1315</v>
      </c>
      <c r="B486" s="108">
        <v>169</v>
      </c>
      <c r="C486" s="100" t="s">
        <v>744</v>
      </c>
      <c r="D486" s="100" t="s">
        <v>810</v>
      </c>
      <c r="E486" s="100" t="s">
        <v>583</v>
      </c>
      <c r="F486" s="108">
        <v>0</v>
      </c>
      <c r="G486" s="108" t="s">
        <v>449</v>
      </c>
      <c r="H486" s="108">
        <v>0</v>
      </c>
      <c r="I486" s="108" t="s">
        <v>3193</v>
      </c>
      <c r="J486" s="196"/>
      <c r="K486" s="201" t="s">
        <v>2698</v>
      </c>
    </row>
    <row r="487" spans="1:11" s="33" customFormat="1" x14ac:dyDescent="0.2">
      <c r="A487" s="103"/>
      <c r="B487" s="108"/>
      <c r="C487" s="100"/>
      <c r="D487" s="100"/>
      <c r="E487" s="100" t="s">
        <v>577</v>
      </c>
      <c r="F487" s="108">
        <v>1</v>
      </c>
      <c r="G487" s="108"/>
      <c r="H487" s="108"/>
      <c r="I487" s="104"/>
      <c r="J487" s="202"/>
      <c r="K487" s="178"/>
    </row>
    <row r="488" spans="1:11" s="33" customFormat="1" x14ac:dyDescent="0.2">
      <c r="A488" s="103"/>
      <c r="B488" s="108"/>
      <c r="C488" s="100"/>
      <c r="D488" s="100"/>
      <c r="E488" s="100" t="s">
        <v>586</v>
      </c>
      <c r="F488" s="108">
        <v>2</v>
      </c>
      <c r="G488" s="108"/>
      <c r="H488" s="108"/>
      <c r="I488" s="104"/>
      <c r="J488" s="202"/>
      <c r="K488" s="178"/>
    </row>
    <row r="489" spans="1:11" s="33" customFormat="1" x14ac:dyDescent="0.2">
      <c r="A489" s="103" t="s">
        <v>1316</v>
      </c>
      <c r="B489" s="108">
        <v>170</v>
      </c>
      <c r="C489" s="100" t="s">
        <v>744</v>
      </c>
      <c r="D489" s="100" t="s">
        <v>811</v>
      </c>
      <c r="E489" s="100" t="s">
        <v>583</v>
      </c>
      <c r="F489" s="108">
        <v>0</v>
      </c>
      <c r="G489" s="108" t="s">
        <v>449</v>
      </c>
      <c r="H489" s="108">
        <v>0</v>
      </c>
      <c r="I489" s="108" t="s">
        <v>3193</v>
      </c>
      <c r="J489" s="196"/>
      <c r="K489" s="201" t="s">
        <v>2699</v>
      </c>
    </row>
    <row r="490" spans="1:11" s="33" customFormat="1" x14ac:dyDescent="0.2">
      <c r="A490" s="103"/>
      <c r="B490" s="108"/>
      <c r="C490" s="100"/>
      <c r="D490" s="100"/>
      <c r="E490" s="100" t="s">
        <v>577</v>
      </c>
      <c r="F490" s="108">
        <v>1</v>
      </c>
      <c r="G490" s="108"/>
      <c r="H490" s="108"/>
      <c r="I490" s="104"/>
      <c r="J490" s="202"/>
      <c r="K490" s="178"/>
    </row>
    <row r="491" spans="1:11" s="33" customFormat="1" x14ac:dyDescent="0.2">
      <c r="A491" s="103"/>
      <c r="B491" s="108"/>
      <c r="C491" s="100"/>
      <c r="D491" s="100"/>
      <c r="E491" s="100" t="s">
        <v>586</v>
      </c>
      <c r="F491" s="108">
        <v>2</v>
      </c>
      <c r="G491" s="108"/>
      <c r="H491" s="108"/>
      <c r="I491" s="104"/>
      <c r="J491" s="202"/>
      <c r="K491" s="178"/>
    </row>
    <row r="492" spans="1:11" s="33" customFormat="1" x14ac:dyDescent="0.2">
      <c r="A492" s="103" t="s">
        <v>1317</v>
      </c>
      <c r="B492" s="108">
        <v>171</v>
      </c>
      <c r="C492" s="100" t="s">
        <v>744</v>
      </c>
      <c r="D492" s="100" t="s">
        <v>812</v>
      </c>
      <c r="E492" s="100" t="s">
        <v>583</v>
      </c>
      <c r="F492" s="108">
        <v>0</v>
      </c>
      <c r="G492" s="108" t="s">
        <v>449</v>
      </c>
      <c r="H492" s="108">
        <v>0</v>
      </c>
      <c r="I492" s="108" t="s">
        <v>3193</v>
      </c>
      <c r="J492" s="196"/>
      <c r="K492" s="201" t="s">
        <v>2700</v>
      </c>
    </row>
    <row r="493" spans="1:11" s="33" customFormat="1" x14ac:dyDescent="0.2">
      <c r="A493" s="103"/>
      <c r="B493" s="108"/>
      <c r="C493" s="100"/>
      <c r="D493" s="100"/>
      <c r="E493" s="100" t="s">
        <v>577</v>
      </c>
      <c r="F493" s="108">
        <v>1</v>
      </c>
      <c r="G493" s="108"/>
      <c r="H493" s="108"/>
      <c r="I493" s="104"/>
      <c r="J493" s="202"/>
      <c r="K493" s="178"/>
    </row>
    <row r="494" spans="1:11" s="33" customFormat="1" x14ac:dyDescent="0.2">
      <c r="A494" s="103"/>
      <c r="B494" s="108"/>
      <c r="C494" s="100"/>
      <c r="D494" s="100"/>
      <c r="E494" s="100" t="s">
        <v>586</v>
      </c>
      <c r="F494" s="108">
        <v>2</v>
      </c>
      <c r="G494" s="108"/>
      <c r="H494" s="108"/>
      <c r="I494" s="104"/>
      <c r="J494" s="202"/>
      <c r="K494" s="178"/>
    </row>
    <row r="495" spans="1:11" s="33" customFormat="1" x14ac:dyDescent="0.2">
      <c r="A495" s="103" t="s">
        <v>1318</v>
      </c>
      <c r="B495" s="108">
        <v>172</v>
      </c>
      <c r="C495" s="100" t="s">
        <v>744</v>
      </c>
      <c r="D495" s="100" t="s">
        <v>770</v>
      </c>
      <c r="E495" s="100" t="s">
        <v>583</v>
      </c>
      <c r="F495" s="108">
        <v>0</v>
      </c>
      <c r="G495" s="108" t="s">
        <v>449</v>
      </c>
      <c r="H495" s="108">
        <v>0</v>
      </c>
      <c r="I495" s="108" t="s">
        <v>3193</v>
      </c>
      <c r="J495" s="196"/>
      <c r="K495" s="201" t="s">
        <v>2701</v>
      </c>
    </row>
    <row r="496" spans="1:11" s="33" customFormat="1" x14ac:dyDescent="0.2">
      <c r="A496" s="103"/>
      <c r="B496" s="108"/>
      <c r="C496" s="100"/>
      <c r="D496" s="100"/>
      <c r="E496" s="100" t="s">
        <v>577</v>
      </c>
      <c r="F496" s="108">
        <v>1</v>
      </c>
      <c r="G496" s="108"/>
      <c r="H496" s="108"/>
      <c r="I496" s="104"/>
      <c r="J496" s="202"/>
      <c r="K496" s="178"/>
    </row>
    <row r="497" spans="1:11" s="33" customFormat="1" x14ac:dyDescent="0.2">
      <c r="A497" s="103"/>
      <c r="B497" s="108"/>
      <c r="C497" s="100"/>
      <c r="D497" s="100"/>
      <c r="E497" s="100" t="s">
        <v>586</v>
      </c>
      <c r="F497" s="108">
        <v>2</v>
      </c>
      <c r="G497" s="108"/>
      <c r="H497" s="108"/>
      <c r="I497" s="104"/>
      <c r="J497" s="202"/>
      <c r="K497" s="178"/>
    </row>
    <row r="498" spans="1:11" s="33" customFormat="1" x14ac:dyDescent="0.2">
      <c r="A498" s="103" t="s">
        <v>1319</v>
      </c>
      <c r="B498" s="108">
        <v>173</v>
      </c>
      <c r="C498" s="100" t="s">
        <v>744</v>
      </c>
      <c r="D498" s="100" t="s">
        <v>813</v>
      </c>
      <c r="E498" s="100" t="s">
        <v>583</v>
      </c>
      <c r="F498" s="108">
        <v>0</v>
      </c>
      <c r="G498" s="108" t="s">
        <v>449</v>
      </c>
      <c r="H498" s="108">
        <v>0</v>
      </c>
      <c r="I498" s="108" t="s">
        <v>3193</v>
      </c>
      <c r="J498" s="196"/>
      <c r="K498" s="201" t="s">
        <v>2702</v>
      </c>
    </row>
    <row r="499" spans="1:11" s="33" customFormat="1" x14ac:dyDescent="0.2">
      <c r="A499" s="103"/>
      <c r="B499" s="108"/>
      <c r="C499" s="100"/>
      <c r="D499" s="100"/>
      <c r="E499" s="100" t="s">
        <v>577</v>
      </c>
      <c r="F499" s="108">
        <v>1</v>
      </c>
      <c r="G499" s="108"/>
      <c r="H499" s="108"/>
      <c r="I499" s="104"/>
      <c r="J499" s="202"/>
      <c r="K499" s="178"/>
    </row>
    <row r="500" spans="1:11" s="33" customFormat="1" x14ac:dyDescent="0.2">
      <c r="A500" s="103"/>
      <c r="B500" s="108"/>
      <c r="C500" s="100"/>
      <c r="D500" s="100"/>
      <c r="E500" s="100" t="s">
        <v>586</v>
      </c>
      <c r="F500" s="108">
        <v>2</v>
      </c>
      <c r="G500" s="108"/>
      <c r="H500" s="108"/>
      <c r="I500" s="104"/>
      <c r="J500" s="202"/>
      <c r="K500" s="178"/>
    </row>
    <row r="501" spans="1:11" s="33" customFormat="1" x14ac:dyDescent="0.2">
      <c r="A501" s="103" t="s">
        <v>1320</v>
      </c>
      <c r="B501" s="108">
        <v>174</v>
      </c>
      <c r="C501" s="100" t="s">
        <v>744</v>
      </c>
      <c r="D501" s="100" t="s">
        <v>691</v>
      </c>
      <c r="E501" s="100" t="s">
        <v>583</v>
      </c>
      <c r="F501" s="108">
        <v>0</v>
      </c>
      <c r="G501" s="108" t="s">
        <v>449</v>
      </c>
      <c r="H501" s="108">
        <v>0</v>
      </c>
      <c r="I501" s="108" t="s">
        <v>3193</v>
      </c>
      <c r="J501" s="196" t="s">
        <v>1285</v>
      </c>
      <c r="K501" s="201" t="s">
        <v>2703</v>
      </c>
    </row>
    <row r="502" spans="1:11" s="33" customFormat="1" x14ac:dyDescent="0.2">
      <c r="A502" s="103"/>
      <c r="B502" s="108"/>
      <c r="C502" s="100"/>
      <c r="D502" s="100"/>
      <c r="E502" s="100" t="s">
        <v>577</v>
      </c>
      <c r="F502" s="108">
        <v>1</v>
      </c>
      <c r="G502" s="108"/>
      <c r="H502" s="108"/>
      <c r="I502" s="104"/>
      <c r="J502" s="202"/>
      <c r="K502" s="178"/>
    </row>
    <row r="503" spans="1:11" s="33" customFormat="1" x14ac:dyDescent="0.2">
      <c r="A503" s="103"/>
      <c r="B503" s="108"/>
      <c r="C503" s="100"/>
      <c r="D503" s="100"/>
      <c r="E503" s="100" t="s">
        <v>586</v>
      </c>
      <c r="F503" s="108">
        <v>2</v>
      </c>
      <c r="G503" s="108"/>
      <c r="H503" s="108"/>
      <c r="I503" s="104"/>
      <c r="J503" s="202"/>
      <c r="K503" s="178"/>
    </row>
    <row r="504" spans="1:11" s="33" customFormat="1" x14ac:dyDescent="0.2">
      <c r="A504" s="103" t="s">
        <v>1321</v>
      </c>
      <c r="B504" s="108">
        <v>175</v>
      </c>
      <c r="C504" s="100" t="s">
        <v>744</v>
      </c>
      <c r="D504" s="100" t="s">
        <v>678</v>
      </c>
      <c r="E504" s="100" t="s">
        <v>583</v>
      </c>
      <c r="F504" s="108">
        <v>0</v>
      </c>
      <c r="G504" s="108" t="s">
        <v>449</v>
      </c>
      <c r="H504" s="108">
        <v>0</v>
      </c>
      <c r="I504" s="108" t="s">
        <v>3193</v>
      </c>
      <c r="J504" s="196"/>
      <c r="K504" s="201" t="s">
        <v>2704</v>
      </c>
    </row>
    <row r="505" spans="1:11" s="33" customFormat="1" x14ac:dyDescent="0.2">
      <c r="A505" s="103"/>
      <c r="B505" s="108"/>
      <c r="C505" s="100"/>
      <c r="D505" s="100"/>
      <c r="E505" s="100" t="s">
        <v>577</v>
      </c>
      <c r="F505" s="108">
        <v>1</v>
      </c>
      <c r="G505" s="108"/>
      <c r="H505" s="108"/>
      <c r="I505" s="104"/>
      <c r="J505" s="202"/>
      <c r="K505" s="178"/>
    </row>
    <row r="506" spans="1:11" s="33" customFormat="1" x14ac:dyDescent="0.2">
      <c r="A506" s="103"/>
      <c r="B506" s="108"/>
      <c r="C506" s="100"/>
      <c r="D506" s="100"/>
      <c r="E506" s="100" t="s">
        <v>586</v>
      </c>
      <c r="F506" s="108">
        <v>2</v>
      </c>
      <c r="G506" s="108"/>
      <c r="H506" s="108"/>
      <c r="I506" s="104"/>
      <c r="J506" s="202"/>
      <c r="K506" s="178"/>
    </row>
    <row r="507" spans="1:11" s="33" customFormat="1" x14ac:dyDescent="0.2">
      <c r="A507" s="103" t="s">
        <v>1322</v>
      </c>
      <c r="B507" s="108">
        <v>176</v>
      </c>
      <c r="C507" s="100" t="s">
        <v>744</v>
      </c>
      <c r="D507" s="100" t="s">
        <v>3099</v>
      </c>
      <c r="E507" s="100" t="s">
        <v>583</v>
      </c>
      <c r="F507" s="108">
        <v>0</v>
      </c>
      <c r="G507" s="108" t="s">
        <v>449</v>
      </c>
      <c r="H507" s="108">
        <v>0</v>
      </c>
      <c r="I507" s="108" t="s">
        <v>3193</v>
      </c>
      <c r="J507" s="196"/>
      <c r="K507" s="201" t="s">
        <v>2705</v>
      </c>
    </row>
    <row r="508" spans="1:11" s="33" customFormat="1" x14ac:dyDescent="0.2">
      <c r="A508" s="103"/>
      <c r="B508" s="108"/>
      <c r="C508" s="100"/>
      <c r="D508" s="100"/>
      <c r="E508" s="100" t="s">
        <v>577</v>
      </c>
      <c r="F508" s="108">
        <v>1</v>
      </c>
      <c r="G508" s="108"/>
      <c r="H508" s="108"/>
      <c r="I508" s="104"/>
      <c r="J508" s="202"/>
      <c r="K508" s="178"/>
    </row>
    <row r="509" spans="1:11" s="33" customFormat="1" x14ac:dyDescent="0.2">
      <c r="A509" s="103"/>
      <c r="B509" s="108"/>
      <c r="C509" s="100"/>
      <c r="D509" s="100"/>
      <c r="E509" s="100" t="s">
        <v>586</v>
      </c>
      <c r="F509" s="108">
        <v>2</v>
      </c>
      <c r="G509" s="108"/>
      <c r="H509" s="108"/>
      <c r="I509" s="104"/>
      <c r="J509" s="202"/>
      <c r="K509" s="178"/>
    </row>
    <row r="510" spans="1:11" s="33" customFormat="1" x14ac:dyDescent="0.2">
      <c r="A510" s="103" t="s">
        <v>1323</v>
      </c>
      <c r="B510" s="108">
        <v>177</v>
      </c>
      <c r="C510" s="100" t="s">
        <v>744</v>
      </c>
      <c r="D510" s="100" t="s">
        <v>679</v>
      </c>
      <c r="E510" s="100" t="s">
        <v>583</v>
      </c>
      <c r="F510" s="108">
        <v>0</v>
      </c>
      <c r="G510" s="108" t="s">
        <v>449</v>
      </c>
      <c r="H510" s="108">
        <v>0</v>
      </c>
      <c r="I510" s="108" t="s">
        <v>3193</v>
      </c>
      <c r="J510" s="196"/>
      <c r="K510" s="201" t="s">
        <v>2706</v>
      </c>
    </row>
    <row r="511" spans="1:11" s="33" customFormat="1" x14ac:dyDescent="0.2">
      <c r="A511" s="103"/>
      <c r="B511" s="108"/>
      <c r="C511" s="100"/>
      <c r="D511" s="100"/>
      <c r="E511" s="100" t="s">
        <v>577</v>
      </c>
      <c r="F511" s="108">
        <v>1</v>
      </c>
      <c r="G511" s="108"/>
      <c r="H511" s="108"/>
      <c r="I511" s="104"/>
      <c r="J511" s="202"/>
      <c r="K511" s="178"/>
    </row>
    <row r="512" spans="1:11" s="33" customFormat="1" x14ac:dyDescent="0.2">
      <c r="A512" s="103"/>
      <c r="B512" s="108"/>
      <c r="C512" s="100"/>
      <c r="D512" s="100"/>
      <c r="E512" s="100" t="s">
        <v>586</v>
      </c>
      <c r="F512" s="108">
        <v>2</v>
      </c>
      <c r="G512" s="108"/>
      <c r="H512" s="108"/>
      <c r="I512" s="104"/>
      <c r="J512" s="202"/>
      <c r="K512" s="178"/>
    </row>
    <row r="513" spans="1:11" s="33" customFormat="1" x14ac:dyDescent="0.2">
      <c r="A513" s="103" t="s">
        <v>1324</v>
      </c>
      <c r="B513" s="108">
        <v>178</v>
      </c>
      <c r="C513" s="100" t="s">
        <v>744</v>
      </c>
      <c r="D513" s="100" t="s">
        <v>680</v>
      </c>
      <c r="E513" s="100" t="s">
        <v>583</v>
      </c>
      <c r="F513" s="108">
        <v>0</v>
      </c>
      <c r="G513" s="108" t="s">
        <v>449</v>
      </c>
      <c r="H513" s="108">
        <v>0</v>
      </c>
      <c r="I513" s="108" t="s">
        <v>3193</v>
      </c>
      <c r="J513" s="196"/>
      <c r="K513" s="201" t="s">
        <v>2707</v>
      </c>
    </row>
    <row r="514" spans="1:11" s="33" customFormat="1" x14ac:dyDescent="0.2">
      <c r="A514" s="103"/>
      <c r="B514" s="108"/>
      <c r="C514" s="100"/>
      <c r="D514" s="100"/>
      <c r="E514" s="100" t="s">
        <v>577</v>
      </c>
      <c r="F514" s="108">
        <v>1</v>
      </c>
      <c r="G514" s="108"/>
      <c r="H514" s="108"/>
      <c r="I514" s="104"/>
      <c r="J514" s="202"/>
      <c r="K514" s="178"/>
    </row>
    <row r="515" spans="1:11" s="33" customFormat="1" x14ac:dyDescent="0.2">
      <c r="A515" s="103"/>
      <c r="B515" s="108"/>
      <c r="C515" s="100"/>
      <c r="D515" s="100"/>
      <c r="E515" s="100" t="s">
        <v>586</v>
      </c>
      <c r="F515" s="108">
        <v>2</v>
      </c>
      <c r="G515" s="108"/>
      <c r="H515" s="108"/>
      <c r="I515" s="104"/>
      <c r="J515" s="202"/>
      <c r="K515" s="178"/>
    </row>
    <row r="516" spans="1:11" s="33" customFormat="1" x14ac:dyDescent="0.2">
      <c r="A516" s="103" t="s">
        <v>1325</v>
      </c>
      <c r="B516" s="108">
        <v>179</v>
      </c>
      <c r="C516" s="100" t="s">
        <v>744</v>
      </c>
      <c r="D516" s="100" t="s">
        <v>681</v>
      </c>
      <c r="E516" s="100" t="s">
        <v>583</v>
      </c>
      <c r="F516" s="108">
        <v>0</v>
      </c>
      <c r="G516" s="108" t="s">
        <v>449</v>
      </c>
      <c r="H516" s="108">
        <v>0</v>
      </c>
      <c r="I516" s="108" t="s">
        <v>3193</v>
      </c>
      <c r="J516" s="196"/>
      <c r="K516" s="201" t="s">
        <v>2708</v>
      </c>
    </row>
    <row r="517" spans="1:11" s="33" customFormat="1" x14ac:dyDescent="0.2">
      <c r="A517" s="103"/>
      <c r="B517" s="108"/>
      <c r="C517" s="100"/>
      <c r="D517" s="100"/>
      <c r="E517" s="100" t="s">
        <v>577</v>
      </c>
      <c r="F517" s="108">
        <v>1</v>
      </c>
      <c r="G517" s="108"/>
      <c r="H517" s="108"/>
      <c r="I517" s="104"/>
      <c r="J517" s="202"/>
      <c r="K517" s="178"/>
    </row>
    <row r="518" spans="1:11" s="33" customFormat="1" x14ac:dyDescent="0.2">
      <c r="A518" s="103"/>
      <c r="B518" s="108"/>
      <c r="C518" s="100"/>
      <c r="D518" s="100"/>
      <c r="E518" s="100" t="s">
        <v>586</v>
      </c>
      <c r="F518" s="108">
        <v>2</v>
      </c>
      <c r="G518" s="108"/>
      <c r="H518" s="108"/>
      <c r="I518" s="104"/>
      <c r="J518" s="202"/>
      <c r="K518" s="178"/>
    </row>
    <row r="519" spans="1:11" s="33" customFormat="1" x14ac:dyDescent="0.2">
      <c r="A519" s="103" t="s">
        <v>1326</v>
      </c>
      <c r="B519" s="108">
        <v>180</v>
      </c>
      <c r="C519" s="100" t="s">
        <v>744</v>
      </c>
      <c r="D519" s="100" t="s">
        <v>682</v>
      </c>
      <c r="E519" s="100" t="s">
        <v>583</v>
      </c>
      <c r="F519" s="108">
        <v>0</v>
      </c>
      <c r="G519" s="108" t="s">
        <v>449</v>
      </c>
      <c r="H519" s="108">
        <v>0</v>
      </c>
      <c r="I519" s="108" t="s">
        <v>3193</v>
      </c>
      <c r="J519" s="196"/>
      <c r="K519" s="201" t="s">
        <v>2709</v>
      </c>
    </row>
    <row r="520" spans="1:11" s="33" customFormat="1" x14ac:dyDescent="0.2">
      <c r="A520" s="103"/>
      <c r="B520" s="108"/>
      <c r="C520" s="100"/>
      <c r="D520" s="100"/>
      <c r="E520" s="100" t="s">
        <v>577</v>
      </c>
      <c r="F520" s="108">
        <v>1</v>
      </c>
      <c r="G520" s="108"/>
      <c r="H520" s="108"/>
      <c r="I520" s="104"/>
      <c r="J520" s="202"/>
      <c r="K520" s="178"/>
    </row>
    <row r="521" spans="1:11" s="33" customFormat="1" x14ac:dyDescent="0.2">
      <c r="A521" s="103"/>
      <c r="B521" s="108"/>
      <c r="C521" s="100"/>
      <c r="D521" s="100"/>
      <c r="E521" s="100" t="s">
        <v>586</v>
      </c>
      <c r="F521" s="108">
        <v>2</v>
      </c>
      <c r="G521" s="108"/>
      <c r="H521" s="108"/>
      <c r="I521" s="104"/>
      <c r="J521" s="202"/>
      <c r="K521" s="178"/>
    </row>
    <row r="522" spans="1:11" s="33" customFormat="1" x14ac:dyDescent="0.2">
      <c r="A522" s="103" t="s">
        <v>1327</v>
      </c>
      <c r="B522" s="108">
        <v>181</v>
      </c>
      <c r="C522" s="100" t="s">
        <v>744</v>
      </c>
      <c r="D522" s="100" t="s">
        <v>683</v>
      </c>
      <c r="E522" s="100" t="s">
        <v>583</v>
      </c>
      <c r="F522" s="108">
        <v>0</v>
      </c>
      <c r="G522" s="108" t="s">
        <v>449</v>
      </c>
      <c r="H522" s="108">
        <v>0</v>
      </c>
      <c r="I522" s="108" t="s">
        <v>3193</v>
      </c>
      <c r="J522" s="196"/>
      <c r="K522" s="201" t="s">
        <v>2710</v>
      </c>
    </row>
    <row r="523" spans="1:11" s="33" customFormat="1" x14ac:dyDescent="0.2">
      <c r="A523" s="103"/>
      <c r="B523" s="108"/>
      <c r="C523" s="100"/>
      <c r="D523" s="100"/>
      <c r="E523" s="100" t="s">
        <v>577</v>
      </c>
      <c r="F523" s="108">
        <v>1</v>
      </c>
      <c r="G523" s="108"/>
      <c r="H523" s="108"/>
      <c r="I523" s="104"/>
      <c r="J523" s="202"/>
      <c r="K523" s="178"/>
    </row>
    <row r="524" spans="1:11" s="33" customFormat="1" x14ac:dyDescent="0.2">
      <c r="A524" s="103"/>
      <c r="B524" s="108"/>
      <c r="C524" s="100"/>
      <c r="D524" s="100"/>
      <c r="E524" s="100" t="s">
        <v>586</v>
      </c>
      <c r="F524" s="108">
        <v>2</v>
      </c>
      <c r="G524" s="108"/>
      <c r="H524" s="108"/>
      <c r="I524" s="104"/>
      <c r="J524" s="202"/>
      <c r="K524" s="178"/>
    </row>
    <row r="525" spans="1:11" s="33" customFormat="1" x14ac:dyDescent="0.2">
      <c r="A525" s="103" t="s">
        <v>1329</v>
      </c>
      <c r="B525" s="108">
        <v>182</v>
      </c>
      <c r="C525" s="100" t="s">
        <v>744</v>
      </c>
      <c r="D525" s="100" t="s">
        <v>684</v>
      </c>
      <c r="E525" s="100" t="s">
        <v>583</v>
      </c>
      <c r="F525" s="108">
        <v>0</v>
      </c>
      <c r="G525" s="108" t="s">
        <v>449</v>
      </c>
      <c r="H525" s="108">
        <v>0</v>
      </c>
      <c r="I525" s="108" t="s">
        <v>3193</v>
      </c>
      <c r="J525" s="196"/>
      <c r="K525" s="201" t="s">
        <v>2711</v>
      </c>
    </row>
    <row r="526" spans="1:11" s="33" customFormat="1" x14ac:dyDescent="0.2">
      <c r="A526" s="103"/>
      <c r="B526" s="108"/>
      <c r="C526" s="100"/>
      <c r="D526" s="100"/>
      <c r="E526" s="100" t="s">
        <v>577</v>
      </c>
      <c r="F526" s="108">
        <v>1</v>
      </c>
      <c r="G526" s="108"/>
      <c r="H526" s="108"/>
      <c r="I526" s="104"/>
      <c r="J526" s="202"/>
      <c r="K526" s="178"/>
    </row>
    <row r="527" spans="1:11" s="33" customFormat="1" x14ac:dyDescent="0.2">
      <c r="A527" s="103"/>
      <c r="B527" s="108"/>
      <c r="C527" s="100"/>
      <c r="D527" s="100"/>
      <c r="E527" s="100" t="s">
        <v>586</v>
      </c>
      <c r="F527" s="108">
        <v>2</v>
      </c>
      <c r="G527" s="108"/>
      <c r="H527" s="108"/>
      <c r="I527" s="104"/>
      <c r="J527" s="202"/>
      <c r="K527" s="178"/>
    </row>
    <row r="528" spans="1:11" s="33" customFormat="1" x14ac:dyDescent="0.2">
      <c r="A528" s="103" t="s">
        <v>1328</v>
      </c>
      <c r="B528" s="108">
        <v>183</v>
      </c>
      <c r="C528" s="100" t="s">
        <v>744</v>
      </c>
      <c r="D528" s="100" t="s">
        <v>685</v>
      </c>
      <c r="E528" s="100" t="s">
        <v>583</v>
      </c>
      <c r="F528" s="108">
        <v>0</v>
      </c>
      <c r="G528" s="108" t="s">
        <v>449</v>
      </c>
      <c r="H528" s="108">
        <v>0</v>
      </c>
      <c r="I528" s="108" t="s">
        <v>3193</v>
      </c>
      <c r="J528" s="196"/>
      <c r="K528" s="201" t="s">
        <v>2712</v>
      </c>
    </row>
    <row r="529" spans="1:11" s="33" customFormat="1" x14ac:dyDescent="0.2">
      <c r="A529" s="103"/>
      <c r="B529" s="108"/>
      <c r="C529" s="100"/>
      <c r="D529" s="100"/>
      <c r="E529" s="100" t="s">
        <v>577</v>
      </c>
      <c r="F529" s="108">
        <v>1</v>
      </c>
      <c r="G529" s="108"/>
      <c r="H529" s="108"/>
      <c r="I529" s="104"/>
      <c r="J529" s="202"/>
      <c r="K529" s="178"/>
    </row>
    <row r="530" spans="1:11" s="33" customFormat="1" x14ac:dyDescent="0.2">
      <c r="A530" s="103"/>
      <c r="B530" s="108"/>
      <c r="C530" s="100"/>
      <c r="D530" s="100"/>
      <c r="E530" s="100" t="s">
        <v>586</v>
      </c>
      <c r="F530" s="108">
        <v>2</v>
      </c>
      <c r="G530" s="108"/>
      <c r="H530" s="108"/>
      <c r="I530" s="104"/>
      <c r="J530" s="202"/>
      <c r="K530" s="178"/>
    </row>
    <row r="531" spans="1:11" s="33" customFormat="1" x14ac:dyDescent="0.2">
      <c r="A531" s="103" t="s">
        <v>1330</v>
      </c>
      <c r="B531" s="108">
        <v>184</v>
      </c>
      <c r="C531" s="100" t="s">
        <v>744</v>
      </c>
      <c r="D531" s="100" t="s">
        <v>686</v>
      </c>
      <c r="E531" s="100" t="s">
        <v>583</v>
      </c>
      <c r="F531" s="108">
        <v>0</v>
      </c>
      <c r="G531" s="108" t="s">
        <v>449</v>
      </c>
      <c r="H531" s="108">
        <v>0</v>
      </c>
      <c r="I531" s="108" t="s">
        <v>3193</v>
      </c>
      <c r="J531" s="196"/>
      <c r="K531" s="201" t="s">
        <v>2713</v>
      </c>
    </row>
    <row r="532" spans="1:11" s="33" customFormat="1" x14ac:dyDescent="0.2">
      <c r="A532" s="103"/>
      <c r="B532" s="108"/>
      <c r="C532" s="100"/>
      <c r="D532" s="100"/>
      <c r="E532" s="100" t="s">
        <v>577</v>
      </c>
      <c r="F532" s="108">
        <v>1</v>
      </c>
      <c r="G532" s="108"/>
      <c r="H532" s="108"/>
      <c r="I532" s="104"/>
      <c r="J532" s="202"/>
      <c r="K532" s="178"/>
    </row>
    <row r="533" spans="1:11" s="33" customFormat="1" x14ac:dyDescent="0.2">
      <c r="A533" s="103"/>
      <c r="B533" s="108"/>
      <c r="C533" s="100"/>
      <c r="D533" s="100"/>
      <c r="E533" s="100" t="s">
        <v>586</v>
      </c>
      <c r="F533" s="108">
        <v>2</v>
      </c>
      <c r="G533" s="108"/>
      <c r="H533" s="108"/>
      <c r="I533" s="104"/>
      <c r="J533" s="202"/>
      <c r="K533" s="178"/>
    </row>
    <row r="534" spans="1:11" s="33" customFormat="1" x14ac:dyDescent="0.2">
      <c r="A534" s="103" t="s">
        <v>1331</v>
      </c>
      <c r="B534" s="108">
        <v>185</v>
      </c>
      <c r="C534" s="100" t="s">
        <v>744</v>
      </c>
      <c r="D534" s="100" t="s">
        <v>687</v>
      </c>
      <c r="E534" s="100" t="s">
        <v>583</v>
      </c>
      <c r="F534" s="108">
        <v>0</v>
      </c>
      <c r="G534" s="108" t="s">
        <v>449</v>
      </c>
      <c r="H534" s="108">
        <v>0</v>
      </c>
      <c r="I534" s="108" t="s">
        <v>3193</v>
      </c>
      <c r="J534" s="196"/>
      <c r="K534" s="201" t="s">
        <v>2714</v>
      </c>
    </row>
    <row r="535" spans="1:11" s="33" customFormat="1" x14ac:dyDescent="0.2">
      <c r="A535" s="103"/>
      <c r="B535" s="108"/>
      <c r="C535" s="100"/>
      <c r="D535" s="100"/>
      <c r="E535" s="100" t="s">
        <v>577</v>
      </c>
      <c r="F535" s="108">
        <v>1</v>
      </c>
      <c r="G535" s="108"/>
      <c r="H535" s="108"/>
      <c r="I535" s="104"/>
      <c r="J535" s="202"/>
      <c r="K535" s="178"/>
    </row>
    <row r="536" spans="1:11" s="33" customFormat="1" x14ac:dyDescent="0.2">
      <c r="A536" s="103"/>
      <c r="B536" s="108"/>
      <c r="C536" s="100"/>
      <c r="D536" s="100"/>
      <c r="E536" s="100" t="s">
        <v>586</v>
      </c>
      <c r="F536" s="108">
        <v>2</v>
      </c>
      <c r="G536" s="108"/>
      <c r="H536" s="108"/>
      <c r="I536" s="104"/>
      <c r="J536" s="202"/>
      <c r="K536" s="178"/>
    </row>
    <row r="537" spans="1:11" s="33" customFormat="1" x14ac:dyDescent="0.2">
      <c r="A537" s="103" t="s">
        <v>1332</v>
      </c>
      <c r="B537" s="108">
        <v>186</v>
      </c>
      <c r="C537" s="100" t="s">
        <v>744</v>
      </c>
      <c r="D537" s="100" t="s">
        <v>688</v>
      </c>
      <c r="E537" s="100" t="s">
        <v>583</v>
      </c>
      <c r="F537" s="108">
        <v>0</v>
      </c>
      <c r="G537" s="108" t="s">
        <v>449</v>
      </c>
      <c r="H537" s="108">
        <v>0</v>
      </c>
      <c r="I537" s="108" t="s">
        <v>3193</v>
      </c>
      <c r="J537" s="196"/>
      <c r="K537" s="201" t="s">
        <v>2715</v>
      </c>
    </row>
    <row r="538" spans="1:11" s="33" customFormat="1" x14ac:dyDescent="0.2">
      <c r="A538" s="103"/>
      <c r="B538" s="108"/>
      <c r="C538" s="100"/>
      <c r="D538" s="100"/>
      <c r="E538" s="100" t="s">
        <v>577</v>
      </c>
      <c r="F538" s="108">
        <v>1</v>
      </c>
      <c r="G538" s="108"/>
      <c r="H538" s="108"/>
      <c r="I538" s="104"/>
      <c r="J538" s="202"/>
      <c r="K538" s="178"/>
    </row>
    <row r="539" spans="1:11" s="33" customFormat="1" x14ac:dyDescent="0.2">
      <c r="A539" s="103"/>
      <c r="B539" s="108"/>
      <c r="C539" s="100"/>
      <c r="D539" s="100"/>
      <c r="E539" s="100" t="s">
        <v>586</v>
      </c>
      <c r="F539" s="108">
        <v>2</v>
      </c>
      <c r="G539" s="108"/>
      <c r="H539" s="108"/>
      <c r="I539" s="104"/>
      <c r="J539" s="202"/>
      <c r="K539" s="178"/>
    </row>
    <row r="540" spans="1:11" s="33" customFormat="1" x14ac:dyDescent="0.2">
      <c r="A540" s="103" t="s">
        <v>1333</v>
      </c>
      <c r="B540" s="108">
        <v>187</v>
      </c>
      <c r="C540" s="100" t="s">
        <v>744</v>
      </c>
      <c r="D540" s="100" t="s">
        <v>689</v>
      </c>
      <c r="E540" s="100" t="s">
        <v>583</v>
      </c>
      <c r="F540" s="108">
        <v>0</v>
      </c>
      <c r="G540" s="108" t="s">
        <v>449</v>
      </c>
      <c r="H540" s="108">
        <v>0</v>
      </c>
      <c r="I540" s="108" t="s">
        <v>3193</v>
      </c>
      <c r="J540" s="196"/>
      <c r="K540" s="201" t="s">
        <v>2716</v>
      </c>
    </row>
    <row r="541" spans="1:11" s="33" customFormat="1" x14ac:dyDescent="0.2">
      <c r="A541" s="103"/>
      <c r="B541" s="108"/>
      <c r="C541" s="100"/>
      <c r="D541" s="100"/>
      <c r="E541" s="100" t="s">
        <v>577</v>
      </c>
      <c r="F541" s="108">
        <v>1</v>
      </c>
      <c r="G541" s="108"/>
      <c r="H541" s="108"/>
      <c r="I541" s="104"/>
      <c r="J541" s="202"/>
      <c r="K541" s="178"/>
    </row>
    <row r="542" spans="1:11" s="33" customFormat="1" x14ac:dyDescent="0.2">
      <c r="A542" s="103"/>
      <c r="B542" s="108"/>
      <c r="C542" s="100"/>
      <c r="D542" s="100"/>
      <c r="E542" s="100" t="s">
        <v>586</v>
      </c>
      <c r="F542" s="108">
        <v>2</v>
      </c>
      <c r="G542" s="108"/>
      <c r="H542" s="108"/>
      <c r="I542" s="104"/>
      <c r="J542" s="202"/>
      <c r="K542" s="178"/>
    </row>
    <row r="543" spans="1:11" s="33" customFormat="1" x14ac:dyDescent="0.2">
      <c r="A543" s="103" t="s">
        <v>1334</v>
      </c>
      <c r="B543" s="108">
        <v>188</v>
      </c>
      <c r="C543" s="100" t="s">
        <v>744</v>
      </c>
      <c r="D543" s="100" t="s">
        <v>692</v>
      </c>
      <c r="E543" s="100" t="s">
        <v>583</v>
      </c>
      <c r="F543" s="108">
        <v>0</v>
      </c>
      <c r="G543" s="108" t="s">
        <v>449</v>
      </c>
      <c r="H543" s="108">
        <v>0</v>
      </c>
      <c r="I543" s="108" t="s">
        <v>3193</v>
      </c>
      <c r="J543" s="196" t="s">
        <v>1285</v>
      </c>
      <c r="K543" s="201" t="s">
        <v>2717</v>
      </c>
    </row>
    <row r="544" spans="1:11" s="33" customFormat="1" x14ac:dyDescent="0.2">
      <c r="A544" s="103"/>
      <c r="B544" s="108"/>
      <c r="C544" s="100"/>
      <c r="D544" s="100"/>
      <c r="E544" s="100" t="s">
        <v>577</v>
      </c>
      <c r="F544" s="108">
        <v>1</v>
      </c>
      <c r="G544" s="108"/>
      <c r="H544" s="108"/>
      <c r="I544" s="104"/>
      <c r="J544" s="202"/>
      <c r="K544" s="178"/>
    </row>
    <row r="545" spans="1:11" s="33" customFormat="1" x14ac:dyDescent="0.2">
      <c r="A545" s="103"/>
      <c r="B545" s="108"/>
      <c r="C545" s="100"/>
      <c r="D545" s="100"/>
      <c r="E545" s="100" t="s">
        <v>586</v>
      </c>
      <c r="F545" s="108">
        <v>2</v>
      </c>
      <c r="G545" s="108"/>
      <c r="H545" s="108"/>
      <c r="I545" s="104"/>
      <c r="J545" s="202"/>
      <c r="K545" s="178"/>
    </row>
    <row r="546" spans="1:11" s="33" customFormat="1" x14ac:dyDescent="0.2">
      <c r="A546" s="103" t="s">
        <v>1335</v>
      </c>
      <c r="B546" s="108">
        <v>189</v>
      </c>
      <c r="C546" s="100" t="s">
        <v>744</v>
      </c>
      <c r="D546" s="100" t="s">
        <v>693</v>
      </c>
      <c r="E546" s="100" t="s">
        <v>583</v>
      </c>
      <c r="F546" s="108">
        <v>0</v>
      </c>
      <c r="G546" s="108" t="s">
        <v>449</v>
      </c>
      <c r="H546" s="108">
        <v>0</v>
      </c>
      <c r="I546" s="108" t="s">
        <v>3193</v>
      </c>
      <c r="J546" s="196"/>
      <c r="K546" s="201" t="s">
        <v>2718</v>
      </c>
    </row>
    <row r="547" spans="1:11" s="33" customFormat="1" x14ac:dyDescent="0.2">
      <c r="A547" s="103"/>
      <c r="B547" s="108"/>
      <c r="C547" s="100"/>
      <c r="D547" s="100"/>
      <c r="E547" s="100" t="s">
        <v>577</v>
      </c>
      <c r="F547" s="108">
        <v>1</v>
      </c>
      <c r="G547" s="108"/>
      <c r="H547" s="108"/>
      <c r="I547" s="104"/>
      <c r="J547" s="202"/>
      <c r="K547" s="178"/>
    </row>
    <row r="548" spans="1:11" s="33" customFormat="1" x14ac:dyDescent="0.2">
      <c r="A548" s="103"/>
      <c r="B548" s="108"/>
      <c r="C548" s="100"/>
      <c r="D548" s="100"/>
      <c r="E548" s="100" t="s">
        <v>586</v>
      </c>
      <c r="F548" s="108">
        <v>2</v>
      </c>
      <c r="G548" s="108"/>
      <c r="H548" s="108"/>
      <c r="I548" s="104"/>
      <c r="J548" s="202"/>
      <c r="K548" s="178"/>
    </row>
    <row r="549" spans="1:11" s="33" customFormat="1" x14ac:dyDescent="0.2">
      <c r="A549" s="103" t="s">
        <v>1336</v>
      </c>
      <c r="B549" s="108">
        <v>190</v>
      </c>
      <c r="C549" s="100" t="s">
        <v>744</v>
      </c>
      <c r="D549" s="100" t="s">
        <v>694</v>
      </c>
      <c r="E549" s="100" t="s">
        <v>583</v>
      </c>
      <c r="F549" s="108">
        <v>0</v>
      </c>
      <c r="G549" s="108" t="s">
        <v>449</v>
      </c>
      <c r="H549" s="108">
        <v>0</v>
      </c>
      <c r="I549" s="108" t="s">
        <v>3193</v>
      </c>
      <c r="J549" s="196"/>
      <c r="K549" s="201" t="s">
        <v>2719</v>
      </c>
    </row>
    <row r="550" spans="1:11" s="33" customFormat="1" x14ac:dyDescent="0.2">
      <c r="A550" s="103"/>
      <c r="B550" s="108"/>
      <c r="C550" s="100"/>
      <c r="D550" s="100"/>
      <c r="E550" s="100" t="s">
        <v>577</v>
      </c>
      <c r="F550" s="108">
        <v>1</v>
      </c>
      <c r="G550" s="108"/>
      <c r="H550" s="108"/>
      <c r="I550" s="104"/>
      <c r="J550" s="202"/>
      <c r="K550" s="178"/>
    </row>
    <row r="551" spans="1:11" s="33" customFormat="1" x14ac:dyDescent="0.2">
      <c r="A551" s="103"/>
      <c r="B551" s="108"/>
      <c r="C551" s="100"/>
      <c r="D551" s="100"/>
      <c r="E551" s="100" t="s">
        <v>586</v>
      </c>
      <c r="F551" s="108">
        <v>2</v>
      </c>
      <c r="G551" s="108"/>
      <c r="H551" s="108"/>
      <c r="I551" s="104"/>
      <c r="J551" s="202"/>
      <c r="K551" s="178"/>
    </row>
    <row r="552" spans="1:11" s="33" customFormat="1" x14ac:dyDescent="0.2">
      <c r="A552" s="103" t="s">
        <v>1337</v>
      </c>
      <c r="B552" s="108">
        <v>191</v>
      </c>
      <c r="C552" s="100" t="s">
        <v>744</v>
      </c>
      <c r="D552" s="100" t="s">
        <v>695</v>
      </c>
      <c r="E552" s="100" t="s">
        <v>583</v>
      </c>
      <c r="F552" s="108">
        <v>0</v>
      </c>
      <c r="G552" s="108" t="s">
        <v>449</v>
      </c>
      <c r="H552" s="108">
        <v>0</v>
      </c>
      <c r="I552" s="108" t="s">
        <v>3193</v>
      </c>
      <c r="J552" s="196"/>
      <c r="K552" s="201" t="s">
        <v>2720</v>
      </c>
    </row>
    <row r="553" spans="1:11" s="33" customFormat="1" x14ac:dyDescent="0.2">
      <c r="A553" s="103"/>
      <c r="B553" s="108"/>
      <c r="C553" s="100"/>
      <c r="D553" s="100"/>
      <c r="E553" s="100" t="s">
        <v>577</v>
      </c>
      <c r="F553" s="108">
        <v>1</v>
      </c>
      <c r="G553" s="108"/>
      <c r="H553" s="108"/>
      <c r="I553" s="104"/>
      <c r="J553" s="202"/>
      <c r="K553" s="178"/>
    </row>
    <row r="554" spans="1:11" s="33" customFormat="1" x14ac:dyDescent="0.2">
      <c r="A554" s="103"/>
      <c r="B554" s="108"/>
      <c r="C554" s="100"/>
      <c r="D554" s="100"/>
      <c r="E554" s="100" t="s">
        <v>586</v>
      </c>
      <c r="F554" s="108">
        <v>2</v>
      </c>
      <c r="G554" s="108"/>
      <c r="H554" s="108"/>
      <c r="I554" s="104"/>
      <c r="J554" s="202"/>
      <c r="K554" s="178"/>
    </row>
    <row r="555" spans="1:11" s="33" customFormat="1" x14ac:dyDescent="0.2">
      <c r="A555" s="103" t="s">
        <v>1338</v>
      </c>
      <c r="B555" s="108">
        <v>192</v>
      </c>
      <c r="C555" s="100" t="s">
        <v>744</v>
      </c>
      <c r="D555" s="100" t="s">
        <v>696</v>
      </c>
      <c r="E555" s="100" t="s">
        <v>583</v>
      </c>
      <c r="F555" s="108">
        <v>0</v>
      </c>
      <c r="G555" s="108" t="s">
        <v>449</v>
      </c>
      <c r="H555" s="108">
        <v>0</v>
      </c>
      <c r="I555" s="108" t="s">
        <v>3193</v>
      </c>
      <c r="J555" s="196"/>
      <c r="K555" s="201" t="s">
        <v>2721</v>
      </c>
    </row>
    <row r="556" spans="1:11" s="33" customFormat="1" x14ac:dyDescent="0.2">
      <c r="A556" s="103"/>
      <c r="B556" s="108"/>
      <c r="C556" s="100"/>
      <c r="D556" s="100"/>
      <c r="E556" s="100" t="s">
        <v>577</v>
      </c>
      <c r="F556" s="108">
        <v>1</v>
      </c>
      <c r="G556" s="108"/>
      <c r="H556" s="108"/>
      <c r="I556" s="104"/>
      <c r="J556" s="202"/>
      <c r="K556" s="178"/>
    </row>
    <row r="557" spans="1:11" s="33" customFormat="1" x14ac:dyDescent="0.2">
      <c r="A557" s="103"/>
      <c r="B557" s="108"/>
      <c r="C557" s="100"/>
      <c r="D557" s="100"/>
      <c r="E557" s="100" t="s">
        <v>586</v>
      </c>
      <c r="F557" s="108">
        <v>2</v>
      </c>
      <c r="G557" s="108"/>
      <c r="H557" s="108"/>
      <c r="I557" s="104"/>
      <c r="J557" s="202"/>
      <c r="K557" s="178"/>
    </row>
    <row r="558" spans="1:11" s="33" customFormat="1" x14ac:dyDescent="0.2">
      <c r="A558" s="103" t="s">
        <v>1339</v>
      </c>
      <c r="B558" s="108">
        <v>193</v>
      </c>
      <c r="C558" s="100" t="s">
        <v>744</v>
      </c>
      <c r="D558" s="100" t="s">
        <v>775</v>
      </c>
      <c r="E558" s="100" t="s">
        <v>583</v>
      </c>
      <c r="F558" s="108">
        <v>0</v>
      </c>
      <c r="G558" s="108" t="s">
        <v>449</v>
      </c>
      <c r="H558" s="108">
        <v>0</v>
      </c>
      <c r="I558" s="108" t="s">
        <v>3193</v>
      </c>
      <c r="J558" s="196" t="s">
        <v>1285</v>
      </c>
      <c r="K558" s="201" t="s">
        <v>2722</v>
      </c>
    </row>
    <row r="559" spans="1:11" s="33" customFormat="1" x14ac:dyDescent="0.2">
      <c r="A559" s="103"/>
      <c r="B559" s="108"/>
      <c r="C559" s="100"/>
      <c r="D559" s="100"/>
      <c r="E559" s="100" t="s">
        <v>577</v>
      </c>
      <c r="F559" s="108">
        <v>1</v>
      </c>
      <c r="G559" s="108"/>
      <c r="H559" s="108"/>
      <c r="I559" s="104"/>
      <c r="J559" s="202"/>
      <c r="K559" s="178"/>
    </row>
    <row r="560" spans="1:11" s="33" customFormat="1" x14ac:dyDescent="0.2">
      <c r="A560" s="103"/>
      <c r="B560" s="108"/>
      <c r="C560" s="100"/>
      <c r="D560" s="100"/>
      <c r="E560" s="100" t="s">
        <v>586</v>
      </c>
      <c r="F560" s="108">
        <v>2</v>
      </c>
      <c r="G560" s="108"/>
      <c r="H560" s="108"/>
      <c r="I560" s="104"/>
      <c r="J560" s="202"/>
      <c r="K560" s="178"/>
    </row>
    <row r="561" spans="1:11" s="33" customFormat="1" x14ac:dyDescent="0.2">
      <c r="A561" s="103" t="s">
        <v>1340</v>
      </c>
      <c r="B561" s="108">
        <v>194</v>
      </c>
      <c r="C561" s="100" t="s">
        <v>744</v>
      </c>
      <c r="D561" s="100" t="s">
        <v>776</v>
      </c>
      <c r="E561" s="100" t="s">
        <v>583</v>
      </c>
      <c r="F561" s="108">
        <v>0</v>
      </c>
      <c r="G561" s="108" t="s">
        <v>449</v>
      </c>
      <c r="H561" s="108">
        <v>0</v>
      </c>
      <c r="I561" s="108" t="s">
        <v>3193</v>
      </c>
      <c r="J561" s="196"/>
      <c r="K561" s="201" t="s">
        <v>2723</v>
      </c>
    </row>
    <row r="562" spans="1:11" s="33" customFormat="1" x14ac:dyDescent="0.2">
      <c r="A562" s="103"/>
      <c r="B562" s="108"/>
      <c r="C562" s="100"/>
      <c r="D562" s="100"/>
      <c r="E562" s="100" t="s">
        <v>577</v>
      </c>
      <c r="F562" s="108">
        <v>1</v>
      </c>
      <c r="G562" s="108"/>
      <c r="H562" s="108"/>
      <c r="I562" s="104"/>
      <c r="J562" s="202"/>
      <c r="K562" s="178"/>
    </row>
    <row r="563" spans="1:11" s="33" customFormat="1" x14ac:dyDescent="0.2">
      <c r="A563" s="103"/>
      <c r="B563" s="108"/>
      <c r="C563" s="100"/>
      <c r="D563" s="100"/>
      <c r="E563" s="100" t="s">
        <v>586</v>
      </c>
      <c r="F563" s="108">
        <v>2</v>
      </c>
      <c r="G563" s="108"/>
      <c r="H563" s="108"/>
      <c r="I563" s="104"/>
      <c r="J563" s="202"/>
      <c r="K563" s="178"/>
    </row>
    <row r="564" spans="1:11" s="33" customFormat="1" x14ac:dyDescent="0.2">
      <c r="A564" s="103" t="s">
        <v>1341</v>
      </c>
      <c r="B564" s="108">
        <v>195</v>
      </c>
      <c r="C564" s="100" t="s">
        <v>744</v>
      </c>
      <c r="D564" s="100" t="s">
        <v>777</v>
      </c>
      <c r="E564" s="100" t="s">
        <v>583</v>
      </c>
      <c r="F564" s="108">
        <v>0</v>
      </c>
      <c r="G564" s="108" t="s">
        <v>449</v>
      </c>
      <c r="H564" s="108">
        <v>0</v>
      </c>
      <c r="I564" s="108" t="s">
        <v>3193</v>
      </c>
      <c r="J564" s="196"/>
      <c r="K564" s="201" t="s">
        <v>2724</v>
      </c>
    </row>
    <row r="565" spans="1:11" s="33" customFormat="1" x14ac:dyDescent="0.2">
      <c r="A565" s="103"/>
      <c r="B565" s="108"/>
      <c r="C565" s="100"/>
      <c r="D565" s="100"/>
      <c r="E565" s="100" t="s">
        <v>577</v>
      </c>
      <c r="F565" s="108">
        <v>1</v>
      </c>
      <c r="G565" s="108"/>
      <c r="H565" s="108"/>
      <c r="I565" s="104"/>
      <c r="J565" s="202"/>
      <c r="K565" s="178"/>
    </row>
    <row r="566" spans="1:11" s="33" customFormat="1" x14ac:dyDescent="0.2">
      <c r="A566" s="103"/>
      <c r="B566" s="108"/>
      <c r="C566" s="100"/>
      <c r="D566" s="100"/>
      <c r="E566" s="100" t="s">
        <v>586</v>
      </c>
      <c r="F566" s="108">
        <v>2</v>
      </c>
      <c r="G566" s="108"/>
      <c r="H566" s="108"/>
      <c r="I566" s="104"/>
      <c r="J566" s="202"/>
      <c r="K566" s="178"/>
    </row>
    <row r="567" spans="1:11" s="33" customFormat="1" ht="22.5" x14ac:dyDescent="0.2">
      <c r="A567" s="103" t="s">
        <v>1342</v>
      </c>
      <c r="B567" s="108">
        <v>196</v>
      </c>
      <c r="C567" s="100" t="s">
        <v>744</v>
      </c>
      <c r="D567" s="100" t="s">
        <v>778</v>
      </c>
      <c r="E567" s="100" t="s">
        <v>583</v>
      </c>
      <c r="F567" s="108">
        <v>0</v>
      </c>
      <c r="G567" s="108" t="s">
        <v>449</v>
      </c>
      <c r="H567" s="108">
        <v>0</v>
      </c>
      <c r="I567" s="108" t="s">
        <v>3193</v>
      </c>
      <c r="J567" s="196"/>
      <c r="K567" s="201" t="s">
        <v>2725</v>
      </c>
    </row>
    <row r="568" spans="1:11" s="33" customFormat="1" x14ac:dyDescent="0.2">
      <c r="A568" s="103"/>
      <c r="B568" s="108"/>
      <c r="C568" s="100"/>
      <c r="D568" s="100"/>
      <c r="E568" s="100" t="s">
        <v>577</v>
      </c>
      <c r="F568" s="108">
        <v>1</v>
      </c>
      <c r="G568" s="108"/>
      <c r="H568" s="108"/>
      <c r="I568" s="104"/>
      <c r="J568" s="202"/>
      <c r="K568" s="178"/>
    </row>
    <row r="569" spans="1:11" s="33" customFormat="1" x14ac:dyDescent="0.2">
      <c r="A569" s="103"/>
      <c r="B569" s="108"/>
      <c r="C569" s="100"/>
      <c r="D569" s="100"/>
      <c r="E569" s="100" t="s">
        <v>586</v>
      </c>
      <c r="F569" s="108">
        <v>2</v>
      </c>
      <c r="G569" s="108"/>
      <c r="H569" s="108"/>
      <c r="I569" s="104"/>
      <c r="J569" s="202"/>
      <c r="K569" s="178"/>
    </row>
    <row r="570" spans="1:11" s="33" customFormat="1" x14ac:dyDescent="0.2">
      <c r="A570" s="103" t="s">
        <v>1343</v>
      </c>
      <c r="B570" s="108">
        <v>197</v>
      </c>
      <c r="C570" s="100" t="s">
        <v>744</v>
      </c>
      <c r="D570" s="100" t="s">
        <v>779</v>
      </c>
      <c r="E570" s="100" t="s">
        <v>583</v>
      </c>
      <c r="F570" s="108">
        <v>0</v>
      </c>
      <c r="G570" s="108" t="s">
        <v>449</v>
      </c>
      <c r="H570" s="108">
        <v>0</v>
      </c>
      <c r="I570" s="108" t="s">
        <v>3193</v>
      </c>
      <c r="J570" s="196"/>
      <c r="K570" s="201" t="s">
        <v>2726</v>
      </c>
    </row>
    <row r="571" spans="1:11" s="33" customFormat="1" x14ac:dyDescent="0.2">
      <c r="A571" s="103"/>
      <c r="B571" s="108"/>
      <c r="C571" s="100"/>
      <c r="D571" s="100"/>
      <c r="E571" s="100" t="s">
        <v>577</v>
      </c>
      <c r="F571" s="108">
        <v>1</v>
      </c>
      <c r="G571" s="108"/>
      <c r="H571" s="108"/>
      <c r="I571" s="104"/>
      <c r="J571" s="202"/>
      <c r="K571" s="178"/>
    </row>
    <row r="572" spans="1:11" s="33" customFormat="1" x14ac:dyDescent="0.2">
      <c r="A572" s="103"/>
      <c r="B572" s="108"/>
      <c r="C572" s="100"/>
      <c r="D572" s="100"/>
      <c r="E572" s="100" t="s">
        <v>586</v>
      </c>
      <c r="F572" s="108">
        <v>2</v>
      </c>
      <c r="G572" s="108"/>
      <c r="H572" s="108"/>
      <c r="I572" s="104"/>
      <c r="J572" s="202"/>
      <c r="K572" s="178"/>
    </row>
    <row r="573" spans="1:11" s="33" customFormat="1" x14ac:dyDescent="0.2">
      <c r="A573" s="103" t="s">
        <v>1344</v>
      </c>
      <c r="B573" s="108">
        <v>198</v>
      </c>
      <c r="C573" s="100" t="s">
        <v>744</v>
      </c>
      <c r="D573" s="100" t="s">
        <v>780</v>
      </c>
      <c r="E573" s="100" t="s">
        <v>583</v>
      </c>
      <c r="F573" s="108">
        <v>0</v>
      </c>
      <c r="G573" s="108" t="s">
        <v>449</v>
      </c>
      <c r="H573" s="108">
        <v>0</v>
      </c>
      <c r="I573" s="108" t="s">
        <v>3193</v>
      </c>
      <c r="J573" s="196" t="s">
        <v>1285</v>
      </c>
      <c r="K573" s="201" t="s">
        <v>2727</v>
      </c>
    </row>
    <row r="574" spans="1:11" s="33" customFormat="1" x14ac:dyDescent="0.2">
      <c r="A574" s="103"/>
      <c r="B574" s="108"/>
      <c r="C574" s="100"/>
      <c r="D574" s="100"/>
      <c r="E574" s="100" t="s">
        <v>577</v>
      </c>
      <c r="F574" s="108">
        <v>1</v>
      </c>
      <c r="G574" s="108"/>
      <c r="H574" s="108"/>
      <c r="I574" s="104"/>
      <c r="J574" s="202"/>
      <c r="K574" s="178"/>
    </row>
    <row r="575" spans="1:11" s="33" customFormat="1" x14ac:dyDescent="0.2">
      <c r="A575" s="103"/>
      <c r="B575" s="108"/>
      <c r="C575" s="100"/>
      <c r="D575" s="100"/>
      <c r="E575" s="100" t="s">
        <v>586</v>
      </c>
      <c r="F575" s="108">
        <v>2</v>
      </c>
      <c r="G575" s="108"/>
      <c r="H575" s="108"/>
      <c r="I575" s="104"/>
      <c r="J575" s="202"/>
      <c r="K575" s="178"/>
    </row>
    <row r="576" spans="1:11" s="33" customFormat="1" x14ac:dyDescent="0.2">
      <c r="A576" s="103" t="s">
        <v>1345</v>
      </c>
      <c r="B576" s="108">
        <v>199</v>
      </c>
      <c r="C576" s="100" t="s">
        <v>744</v>
      </c>
      <c r="D576" s="100" t="s">
        <v>781</v>
      </c>
      <c r="E576" s="100" t="s">
        <v>583</v>
      </c>
      <c r="F576" s="108">
        <v>0</v>
      </c>
      <c r="G576" s="108" t="s">
        <v>449</v>
      </c>
      <c r="H576" s="108">
        <v>0</v>
      </c>
      <c r="I576" s="108" t="s">
        <v>3193</v>
      </c>
      <c r="J576" s="196"/>
      <c r="K576" s="201" t="s">
        <v>2728</v>
      </c>
    </row>
    <row r="577" spans="1:11" s="33" customFormat="1" x14ac:dyDescent="0.2">
      <c r="A577" s="103"/>
      <c r="B577" s="108"/>
      <c r="C577" s="100"/>
      <c r="D577" s="100"/>
      <c r="E577" s="100" t="s">
        <v>577</v>
      </c>
      <c r="F577" s="108">
        <v>1</v>
      </c>
      <c r="G577" s="108"/>
      <c r="H577" s="108"/>
      <c r="I577" s="104"/>
      <c r="J577" s="202"/>
      <c r="K577" s="178"/>
    </row>
    <row r="578" spans="1:11" s="33" customFormat="1" x14ac:dyDescent="0.2">
      <c r="A578" s="103"/>
      <c r="B578" s="108"/>
      <c r="C578" s="100"/>
      <c r="D578" s="100"/>
      <c r="E578" s="100" t="s">
        <v>586</v>
      </c>
      <c r="F578" s="108">
        <v>2</v>
      </c>
      <c r="G578" s="108"/>
      <c r="H578" s="108"/>
      <c r="I578" s="104"/>
      <c r="J578" s="202"/>
      <c r="K578" s="178"/>
    </row>
    <row r="579" spans="1:11" s="33" customFormat="1" x14ac:dyDescent="0.2">
      <c r="A579" s="103" t="s">
        <v>1346</v>
      </c>
      <c r="B579" s="108">
        <v>200</v>
      </c>
      <c r="C579" s="100" t="s">
        <v>744</v>
      </c>
      <c r="D579" s="100" t="s">
        <v>782</v>
      </c>
      <c r="E579" s="100" t="s">
        <v>583</v>
      </c>
      <c r="F579" s="108">
        <v>0</v>
      </c>
      <c r="G579" s="108" t="s">
        <v>449</v>
      </c>
      <c r="H579" s="108">
        <v>0</v>
      </c>
      <c r="I579" s="108" t="s">
        <v>3193</v>
      </c>
      <c r="J579" s="196"/>
      <c r="K579" s="201" t="s">
        <v>2728</v>
      </c>
    </row>
    <row r="580" spans="1:11" s="33" customFormat="1" x14ac:dyDescent="0.2">
      <c r="A580" s="103"/>
      <c r="B580" s="108"/>
      <c r="C580" s="100"/>
      <c r="D580" s="100"/>
      <c r="E580" s="100" t="s">
        <v>577</v>
      </c>
      <c r="F580" s="108">
        <v>1</v>
      </c>
      <c r="G580" s="108"/>
      <c r="H580" s="108"/>
      <c r="I580" s="104"/>
      <c r="J580" s="202"/>
      <c r="K580" s="178"/>
    </row>
    <row r="581" spans="1:11" s="33" customFormat="1" x14ac:dyDescent="0.2">
      <c r="A581" s="103"/>
      <c r="B581" s="108"/>
      <c r="C581" s="100"/>
      <c r="D581" s="100"/>
      <c r="E581" s="100" t="s">
        <v>586</v>
      </c>
      <c r="F581" s="108">
        <v>2</v>
      </c>
      <c r="G581" s="108"/>
      <c r="H581" s="108"/>
      <c r="I581" s="104"/>
      <c r="J581" s="202"/>
      <c r="K581" s="178"/>
    </row>
    <row r="582" spans="1:11" s="33" customFormat="1" x14ac:dyDescent="0.2">
      <c r="A582" s="103" t="s">
        <v>1347</v>
      </c>
      <c r="B582" s="108">
        <v>201</v>
      </c>
      <c r="C582" s="100" t="s">
        <v>744</v>
      </c>
      <c r="D582" s="100" t="s">
        <v>745</v>
      </c>
      <c r="E582" s="100" t="s">
        <v>583</v>
      </c>
      <c r="F582" s="108">
        <v>0</v>
      </c>
      <c r="G582" s="108" t="s">
        <v>449</v>
      </c>
      <c r="H582" s="108">
        <v>0</v>
      </c>
      <c r="I582" s="108" t="s">
        <v>3193</v>
      </c>
      <c r="J582" s="196"/>
      <c r="K582" s="201" t="s">
        <v>2730</v>
      </c>
    </row>
    <row r="583" spans="1:11" s="33" customFormat="1" x14ac:dyDescent="0.2">
      <c r="A583" s="103"/>
      <c r="B583" s="108"/>
      <c r="C583" s="100"/>
      <c r="D583" s="100"/>
      <c r="E583" s="100" t="s">
        <v>577</v>
      </c>
      <c r="F583" s="108">
        <v>1</v>
      </c>
      <c r="G583" s="108"/>
      <c r="H583" s="108"/>
      <c r="I583" s="104"/>
      <c r="J583" s="202"/>
      <c r="K583" s="178"/>
    </row>
    <row r="584" spans="1:11" s="33" customFormat="1" x14ac:dyDescent="0.2">
      <c r="A584" s="103"/>
      <c r="B584" s="108"/>
      <c r="C584" s="100"/>
      <c r="D584" s="100"/>
      <c r="E584" s="100" t="s">
        <v>586</v>
      </c>
      <c r="F584" s="108">
        <v>2</v>
      </c>
      <c r="G584" s="108"/>
      <c r="H584" s="108"/>
      <c r="I584" s="104"/>
      <c r="J584" s="202"/>
      <c r="K584" s="178"/>
    </row>
    <row r="585" spans="1:11" s="33" customFormat="1" x14ac:dyDescent="0.2">
      <c r="A585" s="103" t="s">
        <v>2023</v>
      </c>
      <c r="B585" s="108">
        <v>202</v>
      </c>
      <c r="C585" s="100" t="s">
        <v>1350</v>
      </c>
      <c r="D585" s="100" t="s">
        <v>2024</v>
      </c>
      <c r="E585" s="100" t="s">
        <v>583</v>
      </c>
      <c r="F585" s="108">
        <v>0</v>
      </c>
      <c r="G585" s="108" t="s">
        <v>449</v>
      </c>
      <c r="H585" s="108">
        <v>0</v>
      </c>
      <c r="I585" s="108" t="s">
        <v>3193</v>
      </c>
      <c r="J585" s="196" t="s">
        <v>1349</v>
      </c>
      <c r="K585" s="201" t="s">
        <v>2731</v>
      </c>
    </row>
    <row r="586" spans="1:11" s="33" customFormat="1" x14ac:dyDescent="0.2">
      <c r="A586" s="103"/>
      <c r="B586" s="108"/>
      <c r="C586" s="100"/>
      <c r="D586" s="100"/>
      <c r="E586" s="100" t="s">
        <v>577</v>
      </c>
      <c r="F586" s="108">
        <v>1</v>
      </c>
      <c r="G586" s="108"/>
      <c r="H586" s="108"/>
      <c r="I586" s="104"/>
      <c r="J586" s="202"/>
      <c r="K586" s="178"/>
    </row>
    <row r="587" spans="1:11" s="33" customFormat="1" x14ac:dyDescent="0.2">
      <c r="A587" s="103"/>
      <c r="B587" s="108"/>
      <c r="C587" s="100"/>
      <c r="D587" s="100"/>
      <c r="E587" s="100" t="s">
        <v>586</v>
      </c>
      <c r="F587" s="108">
        <v>2</v>
      </c>
      <c r="G587" s="108"/>
      <c r="H587" s="108"/>
      <c r="I587" s="104"/>
      <c r="J587" s="202"/>
      <c r="K587" s="178"/>
    </row>
    <row r="588" spans="1:11" s="33" customFormat="1" x14ac:dyDescent="0.2">
      <c r="A588" s="103" t="s">
        <v>1359</v>
      </c>
      <c r="B588" s="108">
        <v>203</v>
      </c>
      <c r="C588" s="100" t="s">
        <v>1350</v>
      </c>
      <c r="D588" s="100" t="s">
        <v>1348</v>
      </c>
      <c r="E588" s="100" t="s">
        <v>583</v>
      </c>
      <c r="F588" s="108">
        <v>0</v>
      </c>
      <c r="G588" s="108" t="s">
        <v>449</v>
      </c>
      <c r="H588" s="108">
        <v>0</v>
      </c>
      <c r="I588" s="108" t="s">
        <v>3193</v>
      </c>
      <c r="J588" s="196" t="s">
        <v>1349</v>
      </c>
      <c r="K588" s="201" t="s">
        <v>2732</v>
      </c>
    </row>
    <row r="589" spans="1:11" s="33" customFormat="1" x14ac:dyDescent="0.2">
      <c r="A589" s="103"/>
      <c r="B589" s="108"/>
      <c r="C589" s="100"/>
      <c r="D589" s="100"/>
      <c r="E589" s="100" t="s">
        <v>577</v>
      </c>
      <c r="F589" s="108">
        <v>1</v>
      </c>
      <c r="G589" s="108"/>
      <c r="H589" s="108"/>
      <c r="I589" s="104"/>
      <c r="J589" s="202"/>
      <c r="K589" s="178"/>
    </row>
    <row r="590" spans="1:11" s="33" customFormat="1" x14ac:dyDescent="0.2">
      <c r="A590" s="103"/>
      <c r="B590" s="108"/>
      <c r="C590" s="100"/>
      <c r="D590" s="100"/>
      <c r="E590" s="100" t="s">
        <v>586</v>
      </c>
      <c r="F590" s="108">
        <v>2</v>
      </c>
      <c r="G590" s="108"/>
      <c r="H590" s="108"/>
      <c r="I590" s="104"/>
      <c r="J590" s="202"/>
      <c r="K590" s="178"/>
    </row>
    <row r="591" spans="1:11" s="33" customFormat="1" x14ac:dyDescent="0.2">
      <c r="A591" s="103" t="s">
        <v>2025</v>
      </c>
      <c r="B591" s="108">
        <v>204</v>
      </c>
      <c r="C591" s="100" t="s">
        <v>1351</v>
      </c>
      <c r="D591" s="100" t="s">
        <v>2024</v>
      </c>
      <c r="E591" s="105" t="s">
        <v>583</v>
      </c>
      <c r="F591" s="108">
        <v>0</v>
      </c>
      <c r="G591" s="108" t="s">
        <v>449</v>
      </c>
      <c r="H591" s="108">
        <v>0</v>
      </c>
      <c r="I591" s="108" t="s">
        <v>3193</v>
      </c>
      <c r="J591" s="196" t="s">
        <v>1354</v>
      </c>
      <c r="K591" s="201" t="s">
        <v>2733</v>
      </c>
    </row>
    <row r="592" spans="1:11" s="33" customFormat="1" x14ac:dyDescent="0.2">
      <c r="A592" s="103"/>
      <c r="B592" s="108"/>
      <c r="C592" s="100"/>
      <c r="D592" s="100"/>
      <c r="E592" s="105" t="s">
        <v>577</v>
      </c>
      <c r="F592" s="108">
        <v>1</v>
      </c>
      <c r="G592" s="108"/>
      <c r="H592" s="108"/>
      <c r="I592" s="104"/>
      <c r="J592" s="202"/>
      <c r="K592" s="178"/>
    </row>
    <row r="593" spans="1:11" s="33" customFormat="1" x14ac:dyDescent="0.2">
      <c r="A593" s="103"/>
      <c r="B593" s="108"/>
      <c r="C593" s="100"/>
      <c r="D593" s="100"/>
      <c r="E593" s="105" t="s">
        <v>586</v>
      </c>
      <c r="F593" s="108">
        <v>2</v>
      </c>
      <c r="G593" s="108"/>
      <c r="H593" s="108"/>
      <c r="I593" s="104"/>
      <c r="J593" s="202"/>
      <c r="K593" s="178"/>
    </row>
    <row r="594" spans="1:11" s="33" customFormat="1" x14ac:dyDescent="0.2">
      <c r="A594" s="103" t="s">
        <v>1358</v>
      </c>
      <c r="B594" s="108">
        <v>205</v>
      </c>
      <c r="C594" s="100" t="s">
        <v>1351</v>
      </c>
      <c r="D594" s="100" t="s">
        <v>1348</v>
      </c>
      <c r="E594" s="105" t="s">
        <v>583</v>
      </c>
      <c r="F594" s="108">
        <v>0</v>
      </c>
      <c r="G594" s="108" t="s">
        <v>449</v>
      </c>
      <c r="H594" s="108">
        <v>0</v>
      </c>
      <c r="I594" s="108" t="s">
        <v>3193</v>
      </c>
      <c r="J594" s="196" t="s">
        <v>1354</v>
      </c>
      <c r="K594" s="201" t="s">
        <v>2734</v>
      </c>
    </row>
    <row r="595" spans="1:11" s="33" customFormat="1" x14ac:dyDescent="0.2">
      <c r="A595" s="103"/>
      <c r="B595" s="108"/>
      <c r="C595" s="100"/>
      <c r="D595" s="100"/>
      <c r="E595" s="105" t="s">
        <v>577</v>
      </c>
      <c r="F595" s="108">
        <v>1</v>
      </c>
      <c r="G595" s="108"/>
      <c r="H595" s="108"/>
      <c r="I595" s="104"/>
      <c r="J595" s="202"/>
      <c r="K595" s="178"/>
    </row>
    <row r="596" spans="1:11" s="33" customFormat="1" x14ac:dyDescent="0.2">
      <c r="A596" s="103"/>
      <c r="B596" s="108"/>
      <c r="C596" s="100"/>
      <c r="D596" s="100"/>
      <c r="E596" s="105" t="s">
        <v>586</v>
      </c>
      <c r="F596" s="108">
        <v>2</v>
      </c>
      <c r="G596" s="108"/>
      <c r="H596" s="108"/>
      <c r="I596" s="104"/>
      <c r="J596" s="202"/>
      <c r="K596" s="178"/>
    </row>
    <row r="597" spans="1:11" s="33" customFormat="1" x14ac:dyDescent="0.2">
      <c r="A597" s="103" t="s">
        <v>2026</v>
      </c>
      <c r="B597" s="108">
        <v>206</v>
      </c>
      <c r="C597" s="100" t="s">
        <v>1352</v>
      </c>
      <c r="D597" s="100" t="s">
        <v>2024</v>
      </c>
      <c r="E597" s="105" t="s">
        <v>583</v>
      </c>
      <c r="F597" s="108">
        <v>0</v>
      </c>
      <c r="G597" s="108" t="s">
        <v>449</v>
      </c>
      <c r="H597" s="108">
        <v>0</v>
      </c>
      <c r="I597" s="108" t="s">
        <v>3193</v>
      </c>
      <c r="J597" s="196" t="s">
        <v>1355</v>
      </c>
      <c r="K597" s="201" t="s">
        <v>2735</v>
      </c>
    </row>
    <row r="598" spans="1:11" s="33" customFormat="1" x14ac:dyDescent="0.2">
      <c r="A598" s="103"/>
      <c r="B598" s="108"/>
      <c r="C598" s="100"/>
      <c r="D598" s="100"/>
      <c r="E598" s="105" t="s">
        <v>577</v>
      </c>
      <c r="F598" s="108">
        <v>1</v>
      </c>
      <c r="G598" s="108"/>
      <c r="H598" s="108"/>
      <c r="I598" s="104"/>
      <c r="J598" s="202"/>
      <c r="K598" s="178"/>
    </row>
    <row r="599" spans="1:11" s="33" customFormat="1" x14ac:dyDescent="0.2">
      <c r="A599" s="103"/>
      <c r="B599" s="108"/>
      <c r="C599" s="100"/>
      <c r="D599" s="100"/>
      <c r="E599" s="105" t="s">
        <v>586</v>
      </c>
      <c r="F599" s="108">
        <v>2</v>
      </c>
      <c r="G599" s="108"/>
      <c r="H599" s="108"/>
      <c r="I599" s="104"/>
      <c r="J599" s="202"/>
      <c r="K599" s="178"/>
    </row>
    <row r="600" spans="1:11" s="33" customFormat="1" x14ac:dyDescent="0.2">
      <c r="A600" s="103" t="s">
        <v>1357</v>
      </c>
      <c r="B600" s="108">
        <v>207</v>
      </c>
      <c r="C600" s="100" t="s">
        <v>1352</v>
      </c>
      <c r="D600" s="100" t="s">
        <v>1348</v>
      </c>
      <c r="E600" s="105" t="s">
        <v>583</v>
      </c>
      <c r="F600" s="108">
        <v>0</v>
      </c>
      <c r="G600" s="108" t="s">
        <v>449</v>
      </c>
      <c r="H600" s="108">
        <v>0</v>
      </c>
      <c r="I600" s="108" t="s">
        <v>3193</v>
      </c>
      <c r="J600" s="196" t="s">
        <v>1355</v>
      </c>
      <c r="K600" s="201" t="s">
        <v>2736</v>
      </c>
    </row>
    <row r="601" spans="1:11" s="33" customFormat="1" x14ac:dyDescent="0.2">
      <c r="A601" s="103"/>
      <c r="B601" s="108"/>
      <c r="C601" s="100"/>
      <c r="D601" s="100"/>
      <c r="E601" s="105" t="s">
        <v>577</v>
      </c>
      <c r="F601" s="108">
        <v>1</v>
      </c>
      <c r="G601" s="108"/>
      <c r="H601" s="108"/>
      <c r="I601" s="104"/>
      <c r="J601" s="202"/>
      <c r="K601" s="178"/>
    </row>
    <row r="602" spans="1:11" s="33" customFormat="1" x14ac:dyDescent="0.2">
      <c r="A602" s="103"/>
      <c r="B602" s="108"/>
      <c r="C602" s="100"/>
      <c r="D602" s="100"/>
      <c r="E602" s="105" t="s">
        <v>586</v>
      </c>
      <c r="F602" s="108">
        <v>2</v>
      </c>
      <c r="G602" s="108"/>
      <c r="H602" s="108"/>
      <c r="I602" s="104"/>
      <c r="J602" s="202"/>
      <c r="K602" s="178"/>
    </row>
    <row r="603" spans="1:11" s="33" customFormat="1" x14ac:dyDescent="0.2">
      <c r="A603" s="103" t="s">
        <v>2027</v>
      </c>
      <c r="B603" s="108">
        <v>208</v>
      </c>
      <c r="C603" s="100" t="s">
        <v>1353</v>
      </c>
      <c r="D603" s="100" t="s">
        <v>2024</v>
      </c>
      <c r="E603" s="105" t="s">
        <v>583</v>
      </c>
      <c r="F603" s="108">
        <v>0</v>
      </c>
      <c r="G603" s="108" t="s">
        <v>449</v>
      </c>
      <c r="H603" s="108">
        <v>0</v>
      </c>
      <c r="I603" s="108" t="s">
        <v>3193</v>
      </c>
      <c r="J603" s="196" t="s">
        <v>1356</v>
      </c>
      <c r="K603" s="201" t="s">
        <v>2737</v>
      </c>
    </row>
    <row r="604" spans="1:11" s="33" customFormat="1" x14ac:dyDescent="0.2">
      <c r="A604" s="103"/>
      <c r="B604" s="108"/>
      <c r="C604" s="100"/>
      <c r="D604" s="100"/>
      <c r="E604" s="105" t="s">
        <v>577</v>
      </c>
      <c r="F604" s="108">
        <v>1</v>
      </c>
      <c r="G604" s="108"/>
      <c r="H604" s="108"/>
      <c r="I604" s="104"/>
      <c r="J604" s="202"/>
      <c r="K604" s="178"/>
    </row>
    <row r="605" spans="1:11" s="33" customFormat="1" x14ac:dyDescent="0.2">
      <c r="A605" s="103"/>
      <c r="B605" s="108"/>
      <c r="C605" s="100"/>
      <c r="D605" s="100"/>
      <c r="E605" s="105" t="s">
        <v>586</v>
      </c>
      <c r="F605" s="108">
        <v>2</v>
      </c>
      <c r="G605" s="108"/>
      <c r="H605" s="108"/>
      <c r="I605" s="104"/>
      <c r="J605" s="202"/>
      <c r="K605" s="178"/>
    </row>
    <row r="606" spans="1:11" s="33" customFormat="1" x14ac:dyDescent="0.2">
      <c r="A606" s="103" t="s">
        <v>1360</v>
      </c>
      <c r="B606" s="108">
        <v>209</v>
      </c>
      <c r="C606" s="100" t="s">
        <v>1353</v>
      </c>
      <c r="D606" s="100" t="s">
        <v>1348</v>
      </c>
      <c r="E606" s="105" t="s">
        <v>583</v>
      </c>
      <c r="F606" s="108">
        <v>0</v>
      </c>
      <c r="G606" s="108" t="s">
        <v>449</v>
      </c>
      <c r="H606" s="108">
        <v>0</v>
      </c>
      <c r="I606" s="108" t="s">
        <v>3193</v>
      </c>
      <c r="J606" s="196" t="s">
        <v>1356</v>
      </c>
      <c r="K606" s="201" t="s">
        <v>2738</v>
      </c>
    </row>
    <row r="607" spans="1:11" s="33" customFormat="1" x14ac:dyDescent="0.2">
      <c r="A607" s="103"/>
      <c r="B607" s="108"/>
      <c r="C607" s="100"/>
      <c r="D607" s="100"/>
      <c r="E607" s="105" t="s">
        <v>577</v>
      </c>
      <c r="F607" s="108">
        <v>1</v>
      </c>
      <c r="G607" s="108"/>
      <c r="H607" s="108"/>
      <c r="I607" s="104"/>
      <c r="J607" s="202"/>
      <c r="K607" s="178"/>
    </row>
    <row r="608" spans="1:11" s="33" customFormat="1" x14ac:dyDescent="0.2">
      <c r="A608" s="103"/>
      <c r="B608" s="108"/>
      <c r="C608" s="100"/>
      <c r="D608" s="100"/>
      <c r="E608" s="105" t="s">
        <v>586</v>
      </c>
      <c r="F608" s="108">
        <v>2</v>
      </c>
      <c r="G608" s="108"/>
      <c r="H608" s="108"/>
      <c r="I608" s="104"/>
      <c r="J608" s="202"/>
      <c r="K608" s="178"/>
    </row>
    <row r="609" spans="1:11" s="33" customFormat="1" x14ac:dyDescent="0.2">
      <c r="A609" s="103" t="s">
        <v>2031</v>
      </c>
      <c r="B609" s="108">
        <v>210</v>
      </c>
      <c r="C609" s="100" t="s">
        <v>2029</v>
      </c>
      <c r="D609" s="100" t="s">
        <v>2024</v>
      </c>
      <c r="E609" s="105" t="s">
        <v>583</v>
      </c>
      <c r="F609" s="108">
        <v>0</v>
      </c>
      <c r="G609" s="108" t="s">
        <v>449</v>
      </c>
      <c r="H609" s="108">
        <v>0</v>
      </c>
      <c r="I609" s="108" t="s">
        <v>3193</v>
      </c>
      <c r="J609" s="196" t="s">
        <v>2030</v>
      </c>
      <c r="K609" s="201" t="s">
        <v>2739</v>
      </c>
    </row>
    <row r="610" spans="1:11" s="33" customFormat="1" x14ac:dyDescent="0.2">
      <c r="A610" s="103"/>
      <c r="B610" s="108"/>
      <c r="C610" s="100"/>
      <c r="D610" s="100"/>
      <c r="E610" s="105" t="s">
        <v>577</v>
      </c>
      <c r="F610" s="108">
        <v>1</v>
      </c>
      <c r="G610" s="108"/>
      <c r="H610" s="108"/>
      <c r="I610" s="104"/>
      <c r="J610" s="202"/>
      <c r="K610" s="178"/>
    </row>
    <row r="611" spans="1:11" s="33" customFormat="1" x14ac:dyDescent="0.2">
      <c r="A611" s="103"/>
      <c r="B611" s="108"/>
      <c r="C611" s="100"/>
      <c r="D611" s="100"/>
      <c r="E611" s="105" t="s">
        <v>586</v>
      </c>
      <c r="F611" s="108">
        <v>2</v>
      </c>
      <c r="G611" s="108"/>
      <c r="H611" s="108"/>
      <c r="I611" s="104"/>
      <c r="J611" s="202"/>
      <c r="K611" s="178"/>
    </row>
    <row r="612" spans="1:11" s="33" customFormat="1" x14ac:dyDescent="0.2">
      <c r="A612" s="103" t="s">
        <v>515</v>
      </c>
      <c r="B612" s="108">
        <v>211</v>
      </c>
      <c r="C612" s="196" t="s">
        <v>3264</v>
      </c>
      <c r="D612" s="100"/>
      <c r="E612" s="105" t="s">
        <v>583</v>
      </c>
      <c r="F612" s="108">
        <v>0</v>
      </c>
      <c r="G612" s="108" t="s">
        <v>449</v>
      </c>
      <c r="H612" s="108">
        <v>0</v>
      </c>
      <c r="I612" s="104"/>
      <c r="J612" s="196" t="s">
        <v>3262</v>
      </c>
      <c r="K612" s="201" t="s">
        <v>2740</v>
      </c>
    </row>
    <row r="613" spans="1:11" s="33" customFormat="1" x14ac:dyDescent="0.2">
      <c r="A613" s="103"/>
      <c r="B613" s="108"/>
      <c r="C613" s="100"/>
      <c r="D613" s="100"/>
      <c r="E613" s="105" t="s">
        <v>746</v>
      </c>
      <c r="F613" s="108">
        <v>1</v>
      </c>
      <c r="G613" s="108"/>
      <c r="H613" s="108"/>
      <c r="I613" s="104"/>
      <c r="J613" s="202"/>
      <c r="K613" s="178"/>
    </row>
    <row r="614" spans="1:11" s="33" customFormat="1" ht="22.5" x14ac:dyDescent="0.2">
      <c r="A614" s="103"/>
      <c r="B614" s="108"/>
      <c r="C614" s="100"/>
      <c r="D614" s="100"/>
      <c r="E614" s="105" t="s">
        <v>747</v>
      </c>
      <c r="F614" s="108">
        <v>2</v>
      </c>
      <c r="G614" s="108"/>
      <c r="H614" s="108"/>
      <c r="I614" s="104"/>
      <c r="J614" s="202"/>
      <c r="K614" s="178"/>
    </row>
    <row r="615" spans="1:11" s="33" customFormat="1" x14ac:dyDescent="0.2">
      <c r="A615" s="103"/>
      <c r="B615" s="108"/>
      <c r="C615" s="100"/>
      <c r="D615" s="100"/>
      <c r="E615" s="105" t="s">
        <v>748</v>
      </c>
      <c r="F615" s="108">
        <v>3</v>
      </c>
      <c r="G615" s="108"/>
      <c r="H615" s="108"/>
      <c r="I615" s="104"/>
      <c r="J615" s="202"/>
      <c r="K615" s="178"/>
    </row>
    <row r="616" spans="1:11" s="33" customFormat="1" x14ac:dyDescent="0.2">
      <c r="A616" s="103"/>
      <c r="B616" s="108"/>
      <c r="C616" s="100"/>
      <c r="D616" s="100"/>
      <c r="E616" s="105" t="s">
        <v>749</v>
      </c>
      <c r="F616" s="108">
        <v>4</v>
      </c>
      <c r="G616" s="108"/>
      <c r="H616" s="108"/>
      <c r="I616" s="104"/>
      <c r="J616" s="202"/>
      <c r="K616" s="178"/>
    </row>
    <row r="617" spans="1:11" s="33" customFormat="1" x14ac:dyDescent="0.2">
      <c r="A617" s="103"/>
      <c r="B617" s="108"/>
      <c r="C617" s="100"/>
      <c r="D617" s="100"/>
      <c r="E617" s="105" t="s">
        <v>750</v>
      </c>
      <c r="F617" s="108">
        <v>5</v>
      </c>
      <c r="G617" s="108"/>
      <c r="H617" s="108"/>
      <c r="I617" s="104"/>
      <c r="J617" s="202"/>
      <c r="K617" s="178"/>
    </row>
    <row r="618" spans="1:11" s="33" customFormat="1" x14ac:dyDescent="0.2">
      <c r="A618" s="103"/>
      <c r="B618" s="108"/>
      <c r="C618" s="100"/>
      <c r="D618" s="100"/>
      <c r="E618" s="105" t="s">
        <v>647</v>
      </c>
      <c r="F618" s="108">
        <v>6</v>
      </c>
      <c r="G618" s="108"/>
      <c r="H618" s="108"/>
      <c r="I618" s="104"/>
      <c r="J618" s="202"/>
      <c r="K618" s="178"/>
    </row>
    <row r="619" spans="1:11" s="33" customFormat="1" x14ac:dyDescent="0.2">
      <c r="A619" s="103" t="s">
        <v>1362</v>
      </c>
      <c r="B619" s="108">
        <v>212</v>
      </c>
      <c r="C619" s="100" t="s">
        <v>1361</v>
      </c>
      <c r="D619" s="100"/>
      <c r="E619" s="105"/>
      <c r="F619" s="106" t="s">
        <v>337</v>
      </c>
      <c r="G619" s="108" t="s">
        <v>446</v>
      </c>
      <c r="H619" s="108">
        <v>0</v>
      </c>
      <c r="I619" s="104"/>
      <c r="J619" s="196" t="s">
        <v>3262</v>
      </c>
      <c r="K619" s="201" t="s">
        <v>2741</v>
      </c>
    </row>
    <row r="620" spans="1:11" s="33" customFormat="1" x14ac:dyDescent="0.2">
      <c r="A620" s="103" t="s">
        <v>516</v>
      </c>
      <c r="B620" s="108">
        <v>213</v>
      </c>
      <c r="C620" s="100" t="s">
        <v>648</v>
      </c>
      <c r="D620" s="100" t="s">
        <v>751</v>
      </c>
      <c r="E620" s="105" t="s">
        <v>583</v>
      </c>
      <c r="F620" s="106">
        <v>0</v>
      </c>
      <c r="G620" s="108" t="s">
        <v>449</v>
      </c>
      <c r="H620" s="108">
        <v>0</v>
      </c>
      <c r="I620" s="108" t="s">
        <v>3193</v>
      </c>
      <c r="J620" s="196"/>
      <c r="K620" s="201" t="s">
        <v>2742</v>
      </c>
    </row>
    <row r="621" spans="1:11" s="33" customFormat="1" x14ac:dyDescent="0.2">
      <c r="A621" s="103"/>
      <c r="B621" s="108"/>
      <c r="C621" s="100"/>
      <c r="D621" s="100"/>
      <c r="E621" s="105" t="s">
        <v>577</v>
      </c>
      <c r="F621" s="106">
        <v>1</v>
      </c>
      <c r="G621" s="108"/>
      <c r="H621" s="108"/>
      <c r="I621" s="104"/>
      <c r="J621" s="202"/>
      <c r="K621" s="178"/>
    </row>
    <row r="622" spans="1:11" s="33" customFormat="1" x14ac:dyDescent="0.2">
      <c r="A622" s="103"/>
      <c r="B622" s="108"/>
      <c r="C622" s="100"/>
      <c r="D622" s="100"/>
      <c r="E622" s="105" t="s">
        <v>586</v>
      </c>
      <c r="F622" s="106">
        <v>2</v>
      </c>
      <c r="G622" s="108"/>
      <c r="H622" s="108"/>
      <c r="I622" s="104"/>
      <c r="J622" s="202"/>
      <c r="K622" s="178"/>
    </row>
    <row r="623" spans="1:11" s="33" customFormat="1" x14ac:dyDescent="0.2">
      <c r="A623" s="103" t="s">
        <v>517</v>
      </c>
      <c r="B623" s="108">
        <v>214</v>
      </c>
      <c r="C623" s="100" t="s">
        <v>648</v>
      </c>
      <c r="D623" s="100" t="s">
        <v>699</v>
      </c>
      <c r="E623" s="105" t="s">
        <v>583</v>
      </c>
      <c r="F623" s="106">
        <v>0</v>
      </c>
      <c r="G623" s="108" t="s">
        <v>449</v>
      </c>
      <c r="H623" s="108">
        <v>0</v>
      </c>
      <c r="I623" s="108" t="s">
        <v>3193</v>
      </c>
      <c r="J623" s="196"/>
      <c r="K623" s="201" t="s">
        <v>2743</v>
      </c>
    </row>
    <row r="624" spans="1:11" s="33" customFormat="1" x14ac:dyDescent="0.2">
      <c r="A624" s="103"/>
      <c r="B624" s="108"/>
      <c r="C624" s="100"/>
      <c r="D624" s="100"/>
      <c r="E624" s="105" t="s">
        <v>577</v>
      </c>
      <c r="F624" s="106">
        <v>1</v>
      </c>
      <c r="G624" s="108"/>
      <c r="H624" s="108"/>
      <c r="I624" s="104"/>
      <c r="J624" s="202"/>
      <c r="K624" s="178"/>
    </row>
    <row r="625" spans="1:11" s="33" customFormat="1" x14ac:dyDescent="0.2">
      <c r="A625" s="103"/>
      <c r="B625" s="108"/>
      <c r="C625" s="100"/>
      <c r="D625" s="100"/>
      <c r="E625" s="105" t="s">
        <v>586</v>
      </c>
      <c r="F625" s="106">
        <v>2</v>
      </c>
      <c r="G625" s="108"/>
      <c r="H625" s="108"/>
      <c r="I625" s="104"/>
      <c r="J625" s="202"/>
      <c r="K625" s="178"/>
    </row>
    <row r="626" spans="1:11" s="33" customFormat="1" x14ac:dyDescent="0.2">
      <c r="A626" s="103" t="s">
        <v>518</v>
      </c>
      <c r="B626" s="108">
        <v>215</v>
      </c>
      <c r="C626" s="100" t="s">
        <v>648</v>
      </c>
      <c r="D626" s="100" t="s">
        <v>575</v>
      </c>
      <c r="E626" s="105" t="s">
        <v>583</v>
      </c>
      <c r="F626" s="106">
        <v>0</v>
      </c>
      <c r="G626" s="108" t="s">
        <v>449</v>
      </c>
      <c r="H626" s="108">
        <v>0</v>
      </c>
      <c r="I626" s="108" t="s">
        <v>3193</v>
      </c>
      <c r="J626" s="196"/>
      <c r="K626" s="201" t="s">
        <v>2744</v>
      </c>
    </row>
    <row r="627" spans="1:11" s="33" customFormat="1" x14ac:dyDescent="0.2">
      <c r="A627" s="103"/>
      <c r="B627" s="108"/>
      <c r="C627" s="100"/>
      <c r="D627" s="100"/>
      <c r="E627" s="105" t="s">
        <v>577</v>
      </c>
      <c r="F627" s="106">
        <v>1</v>
      </c>
      <c r="G627" s="108"/>
      <c r="H627" s="108"/>
      <c r="I627" s="104"/>
      <c r="J627" s="202"/>
      <c r="K627" s="178"/>
    </row>
    <row r="628" spans="1:11" s="33" customFormat="1" x14ac:dyDescent="0.2">
      <c r="A628" s="103"/>
      <c r="B628" s="108"/>
      <c r="C628" s="100"/>
      <c r="D628" s="100"/>
      <c r="E628" s="105" t="s">
        <v>586</v>
      </c>
      <c r="F628" s="106">
        <v>2</v>
      </c>
      <c r="G628" s="108"/>
      <c r="H628" s="108"/>
      <c r="I628" s="104"/>
      <c r="J628" s="202"/>
      <c r="K628" s="178"/>
    </row>
    <row r="629" spans="1:11" s="33" customFormat="1" x14ac:dyDescent="0.2">
      <c r="A629" s="103" t="s">
        <v>519</v>
      </c>
      <c r="B629" s="108">
        <v>216</v>
      </c>
      <c r="C629" s="100" t="s">
        <v>648</v>
      </c>
      <c r="D629" s="100" t="s">
        <v>700</v>
      </c>
      <c r="E629" s="105" t="s">
        <v>583</v>
      </c>
      <c r="F629" s="106">
        <v>0</v>
      </c>
      <c r="G629" s="108" t="s">
        <v>449</v>
      </c>
      <c r="H629" s="108">
        <v>0</v>
      </c>
      <c r="I629" s="108" t="s">
        <v>3193</v>
      </c>
      <c r="J629" s="196"/>
      <c r="K629" s="201" t="s">
        <v>2745</v>
      </c>
    </row>
    <row r="630" spans="1:11" s="33" customFormat="1" x14ac:dyDescent="0.2">
      <c r="A630" s="103"/>
      <c r="B630" s="108"/>
      <c r="C630" s="100"/>
      <c r="D630" s="100"/>
      <c r="E630" s="105" t="s">
        <v>577</v>
      </c>
      <c r="F630" s="106">
        <v>1</v>
      </c>
      <c r="G630" s="108"/>
      <c r="H630" s="108"/>
      <c r="I630" s="104"/>
      <c r="J630" s="202"/>
      <c r="K630" s="178"/>
    </row>
    <row r="631" spans="1:11" s="33" customFormat="1" x14ac:dyDescent="0.2">
      <c r="A631" s="103"/>
      <c r="B631" s="108"/>
      <c r="C631" s="100"/>
      <c r="D631" s="100"/>
      <c r="E631" s="105" t="s">
        <v>586</v>
      </c>
      <c r="F631" s="106">
        <v>2</v>
      </c>
      <c r="G631" s="108"/>
      <c r="H631" s="108"/>
      <c r="I631" s="104"/>
      <c r="J631" s="202"/>
      <c r="K631" s="178"/>
    </row>
    <row r="632" spans="1:11" s="33" customFormat="1" x14ac:dyDescent="0.2">
      <c r="A632" s="103" t="s">
        <v>520</v>
      </c>
      <c r="B632" s="108">
        <v>217</v>
      </c>
      <c r="C632" s="100" t="s">
        <v>648</v>
      </c>
      <c r="D632" s="100" t="s">
        <v>701</v>
      </c>
      <c r="E632" s="105" t="s">
        <v>583</v>
      </c>
      <c r="F632" s="106">
        <v>0</v>
      </c>
      <c r="G632" s="108" t="s">
        <v>449</v>
      </c>
      <c r="H632" s="108">
        <v>0</v>
      </c>
      <c r="I632" s="108" t="s">
        <v>3193</v>
      </c>
      <c r="J632" s="196"/>
      <c r="K632" s="201" t="s">
        <v>2746</v>
      </c>
    </row>
    <row r="633" spans="1:11" s="33" customFormat="1" x14ac:dyDescent="0.2">
      <c r="A633" s="103"/>
      <c r="B633" s="108"/>
      <c r="C633" s="100"/>
      <c r="D633" s="100"/>
      <c r="E633" s="105" t="s">
        <v>577</v>
      </c>
      <c r="F633" s="106">
        <v>1</v>
      </c>
      <c r="G633" s="108"/>
      <c r="H633" s="108"/>
      <c r="I633" s="104"/>
      <c r="J633" s="202"/>
      <c r="K633" s="178"/>
    </row>
    <row r="634" spans="1:11" s="33" customFormat="1" x14ac:dyDescent="0.2">
      <c r="A634" s="103"/>
      <c r="B634" s="108"/>
      <c r="C634" s="100"/>
      <c r="D634" s="100"/>
      <c r="E634" s="105" t="s">
        <v>586</v>
      </c>
      <c r="F634" s="106">
        <v>2</v>
      </c>
      <c r="G634" s="108"/>
      <c r="H634" s="108"/>
      <c r="I634" s="104"/>
      <c r="J634" s="202"/>
      <c r="K634" s="178"/>
    </row>
    <row r="635" spans="1:11" s="33" customFormat="1" x14ac:dyDescent="0.2">
      <c r="A635" s="103" t="s">
        <v>521</v>
      </c>
      <c r="B635" s="108">
        <v>218</v>
      </c>
      <c r="C635" s="100" t="s">
        <v>648</v>
      </c>
      <c r="D635" s="100" t="s">
        <v>702</v>
      </c>
      <c r="E635" s="105" t="s">
        <v>583</v>
      </c>
      <c r="F635" s="106">
        <v>0</v>
      </c>
      <c r="G635" s="108" t="s">
        <v>449</v>
      </c>
      <c r="H635" s="108">
        <v>0</v>
      </c>
      <c r="I635" s="108" t="s">
        <v>3193</v>
      </c>
      <c r="J635" s="196"/>
      <c r="K635" s="201" t="s">
        <v>2747</v>
      </c>
    </row>
    <row r="636" spans="1:11" s="33" customFormat="1" x14ac:dyDescent="0.2">
      <c r="A636" s="103"/>
      <c r="B636" s="108"/>
      <c r="C636" s="100"/>
      <c r="D636" s="100"/>
      <c r="E636" s="105" t="s">
        <v>577</v>
      </c>
      <c r="F636" s="106">
        <v>1</v>
      </c>
      <c r="G636" s="108"/>
      <c r="H636" s="108"/>
      <c r="I636" s="104"/>
      <c r="J636" s="202"/>
      <c r="K636" s="178"/>
    </row>
    <row r="637" spans="1:11" s="33" customFormat="1" x14ac:dyDescent="0.2">
      <c r="A637" s="103"/>
      <c r="B637" s="108"/>
      <c r="C637" s="100"/>
      <c r="D637" s="100"/>
      <c r="E637" s="105" t="s">
        <v>586</v>
      </c>
      <c r="F637" s="106">
        <v>2</v>
      </c>
      <c r="G637" s="108"/>
      <c r="H637" s="108"/>
      <c r="I637" s="104"/>
      <c r="J637" s="202"/>
      <c r="K637" s="178"/>
    </row>
    <row r="638" spans="1:11" s="33" customFormat="1" x14ac:dyDescent="0.2">
      <c r="A638" s="103" t="s">
        <v>522</v>
      </c>
      <c r="B638" s="108">
        <v>219</v>
      </c>
      <c r="C638" s="100" t="s">
        <v>648</v>
      </c>
      <c r="D638" s="100" t="s">
        <v>703</v>
      </c>
      <c r="E638" s="105" t="s">
        <v>583</v>
      </c>
      <c r="F638" s="106">
        <v>0</v>
      </c>
      <c r="G638" s="108" t="s">
        <v>449</v>
      </c>
      <c r="H638" s="108">
        <v>0</v>
      </c>
      <c r="I638" s="108" t="s">
        <v>3193</v>
      </c>
      <c r="J638" s="196"/>
      <c r="K638" s="201" t="s">
        <v>2748</v>
      </c>
    </row>
    <row r="639" spans="1:11" s="33" customFormat="1" x14ac:dyDescent="0.2">
      <c r="A639" s="103"/>
      <c r="B639" s="108"/>
      <c r="C639" s="100"/>
      <c r="D639" s="100"/>
      <c r="E639" s="105" t="s">
        <v>577</v>
      </c>
      <c r="F639" s="106">
        <v>1</v>
      </c>
      <c r="G639" s="108"/>
      <c r="H639" s="108"/>
      <c r="I639" s="104"/>
      <c r="J639" s="202"/>
      <c r="K639" s="178"/>
    </row>
    <row r="640" spans="1:11" s="33" customFormat="1" x14ac:dyDescent="0.2">
      <c r="A640" s="103"/>
      <c r="B640" s="108"/>
      <c r="C640" s="100"/>
      <c r="D640" s="100"/>
      <c r="E640" s="105" t="s">
        <v>586</v>
      </c>
      <c r="F640" s="106">
        <v>2</v>
      </c>
      <c r="G640" s="108"/>
      <c r="H640" s="108"/>
      <c r="I640" s="104"/>
      <c r="J640" s="202"/>
      <c r="K640" s="178"/>
    </row>
    <row r="641" spans="1:11" s="33" customFormat="1" x14ac:dyDescent="0.2">
      <c r="A641" s="103" t="s">
        <v>523</v>
      </c>
      <c r="B641" s="108">
        <v>220</v>
      </c>
      <c r="C641" s="100" t="s">
        <v>648</v>
      </c>
      <c r="D641" s="100" t="s">
        <v>704</v>
      </c>
      <c r="E641" s="105" t="s">
        <v>583</v>
      </c>
      <c r="F641" s="106">
        <v>0</v>
      </c>
      <c r="G641" s="108" t="s">
        <v>449</v>
      </c>
      <c r="H641" s="108">
        <v>0</v>
      </c>
      <c r="I641" s="108" t="s">
        <v>3193</v>
      </c>
      <c r="J641" s="196"/>
      <c r="K641" s="201" t="s">
        <v>2749</v>
      </c>
    </row>
    <row r="642" spans="1:11" s="33" customFormat="1" x14ac:dyDescent="0.2">
      <c r="A642" s="103"/>
      <c r="B642" s="108"/>
      <c r="C642" s="100"/>
      <c r="D642" s="100"/>
      <c r="E642" s="105" t="s">
        <v>577</v>
      </c>
      <c r="F642" s="106">
        <v>1</v>
      </c>
      <c r="G642" s="108"/>
      <c r="H642" s="108"/>
      <c r="I642" s="104"/>
      <c r="J642" s="202"/>
      <c r="K642" s="178"/>
    </row>
    <row r="643" spans="1:11" s="33" customFormat="1" x14ac:dyDescent="0.2">
      <c r="A643" s="103"/>
      <c r="B643" s="108"/>
      <c r="C643" s="100"/>
      <c r="D643" s="100"/>
      <c r="E643" s="105" t="s">
        <v>586</v>
      </c>
      <c r="F643" s="106">
        <v>2</v>
      </c>
      <c r="G643" s="108"/>
      <c r="H643" s="108"/>
      <c r="I643" s="104"/>
      <c r="J643" s="202"/>
      <c r="K643" s="178"/>
    </row>
    <row r="644" spans="1:11" s="33" customFormat="1" x14ac:dyDescent="0.2">
      <c r="A644" s="103" t="s">
        <v>524</v>
      </c>
      <c r="B644" s="108">
        <v>221</v>
      </c>
      <c r="C644" s="100" t="s">
        <v>648</v>
      </c>
      <c r="D644" s="100" t="s">
        <v>705</v>
      </c>
      <c r="E644" s="105" t="s">
        <v>583</v>
      </c>
      <c r="F644" s="106">
        <v>0</v>
      </c>
      <c r="G644" s="108" t="s">
        <v>449</v>
      </c>
      <c r="H644" s="108">
        <v>0</v>
      </c>
      <c r="I644" s="108" t="s">
        <v>3193</v>
      </c>
      <c r="J644" s="196"/>
      <c r="K644" s="201" t="s">
        <v>2750</v>
      </c>
    </row>
    <row r="645" spans="1:11" s="33" customFormat="1" x14ac:dyDescent="0.2">
      <c r="A645" s="103"/>
      <c r="B645" s="108"/>
      <c r="C645" s="100"/>
      <c r="D645" s="100"/>
      <c r="E645" s="105" t="s">
        <v>577</v>
      </c>
      <c r="F645" s="106">
        <v>1</v>
      </c>
      <c r="G645" s="108"/>
      <c r="H645" s="108"/>
      <c r="I645" s="104"/>
      <c r="J645" s="202"/>
      <c r="K645" s="178"/>
    </row>
    <row r="646" spans="1:11" s="33" customFormat="1" x14ac:dyDescent="0.2">
      <c r="A646" s="103"/>
      <c r="B646" s="108"/>
      <c r="C646" s="100"/>
      <c r="D646" s="100"/>
      <c r="E646" s="105" t="s">
        <v>586</v>
      </c>
      <c r="F646" s="106">
        <v>2</v>
      </c>
      <c r="G646" s="108"/>
      <c r="H646" s="108"/>
      <c r="I646" s="104"/>
      <c r="J646" s="202"/>
      <c r="K646" s="178"/>
    </row>
    <row r="647" spans="1:11" s="33" customFormat="1" ht="22.5" x14ac:dyDescent="0.2">
      <c r="A647" s="103" t="s">
        <v>525</v>
      </c>
      <c r="B647" s="108">
        <v>222</v>
      </c>
      <c r="C647" s="100" t="s">
        <v>648</v>
      </c>
      <c r="D647" s="100" t="s">
        <v>706</v>
      </c>
      <c r="E647" s="105" t="s">
        <v>583</v>
      </c>
      <c r="F647" s="106">
        <v>0</v>
      </c>
      <c r="G647" s="108" t="s">
        <v>449</v>
      </c>
      <c r="H647" s="108">
        <v>0</v>
      </c>
      <c r="I647" s="108" t="s">
        <v>3193</v>
      </c>
      <c r="J647" s="196"/>
      <c r="K647" s="201" t="s">
        <v>2751</v>
      </c>
    </row>
    <row r="648" spans="1:11" s="33" customFormat="1" x14ac:dyDescent="0.2">
      <c r="A648" s="103"/>
      <c r="B648" s="108"/>
      <c r="C648" s="100"/>
      <c r="D648" s="100"/>
      <c r="E648" s="105" t="s">
        <v>577</v>
      </c>
      <c r="F648" s="106">
        <v>1</v>
      </c>
      <c r="G648" s="108"/>
      <c r="H648" s="108"/>
      <c r="I648" s="104"/>
      <c r="J648" s="202"/>
      <c r="K648" s="178"/>
    </row>
    <row r="649" spans="1:11" s="33" customFormat="1" x14ac:dyDescent="0.2">
      <c r="A649" s="103"/>
      <c r="B649" s="108"/>
      <c r="C649" s="100"/>
      <c r="D649" s="100"/>
      <c r="E649" s="105" t="s">
        <v>586</v>
      </c>
      <c r="F649" s="106">
        <v>2</v>
      </c>
      <c r="G649" s="108"/>
      <c r="H649" s="108"/>
      <c r="I649" s="104"/>
      <c r="J649" s="202"/>
      <c r="K649" s="178"/>
    </row>
    <row r="650" spans="1:11" s="33" customFormat="1" x14ac:dyDescent="0.2">
      <c r="A650" s="103" t="s">
        <v>526</v>
      </c>
      <c r="B650" s="108">
        <v>223</v>
      </c>
      <c r="C650" s="100" t="s">
        <v>648</v>
      </c>
      <c r="D650" s="100" t="s">
        <v>707</v>
      </c>
      <c r="E650" s="105" t="s">
        <v>583</v>
      </c>
      <c r="F650" s="106">
        <v>0</v>
      </c>
      <c r="G650" s="108" t="s">
        <v>449</v>
      </c>
      <c r="H650" s="108">
        <v>0</v>
      </c>
      <c r="I650" s="108" t="s">
        <v>3193</v>
      </c>
      <c r="J650" s="196"/>
      <c r="K650" s="201" t="s">
        <v>2752</v>
      </c>
    </row>
    <row r="651" spans="1:11" s="33" customFormat="1" x14ac:dyDescent="0.2">
      <c r="A651" s="103"/>
      <c r="B651" s="108"/>
      <c r="C651" s="100"/>
      <c r="D651" s="100"/>
      <c r="E651" s="105" t="s">
        <v>577</v>
      </c>
      <c r="F651" s="106">
        <v>1</v>
      </c>
      <c r="G651" s="108"/>
      <c r="H651" s="108"/>
      <c r="I651" s="104"/>
      <c r="J651" s="202"/>
      <c r="K651" s="178"/>
    </row>
    <row r="652" spans="1:11" s="33" customFormat="1" x14ac:dyDescent="0.2">
      <c r="A652" s="103"/>
      <c r="B652" s="108"/>
      <c r="C652" s="100"/>
      <c r="D652" s="100"/>
      <c r="E652" s="105" t="s">
        <v>586</v>
      </c>
      <c r="F652" s="106">
        <v>2</v>
      </c>
      <c r="G652" s="108"/>
      <c r="H652" s="108"/>
      <c r="I652" s="104"/>
      <c r="J652" s="202"/>
      <c r="K652" s="178"/>
    </row>
    <row r="653" spans="1:11" s="33" customFormat="1" ht="33.75" x14ac:dyDescent="0.2">
      <c r="A653" s="103" t="s">
        <v>527</v>
      </c>
      <c r="B653" s="108">
        <v>224</v>
      </c>
      <c r="C653" s="100" t="s">
        <v>648</v>
      </c>
      <c r="D653" s="100" t="s">
        <v>752</v>
      </c>
      <c r="E653" s="105" t="s">
        <v>583</v>
      </c>
      <c r="F653" s="106">
        <v>0</v>
      </c>
      <c r="G653" s="108" t="s">
        <v>449</v>
      </c>
      <c r="H653" s="108">
        <v>0</v>
      </c>
      <c r="I653" s="108" t="s">
        <v>3193</v>
      </c>
      <c r="J653" s="196"/>
      <c r="K653" s="201" t="s">
        <v>2754</v>
      </c>
    </row>
    <row r="654" spans="1:11" s="33" customFormat="1" x14ac:dyDescent="0.2">
      <c r="A654" s="103"/>
      <c r="B654" s="108"/>
      <c r="C654" s="100"/>
      <c r="D654" s="100"/>
      <c r="E654" s="105" t="s">
        <v>577</v>
      </c>
      <c r="F654" s="106">
        <v>1</v>
      </c>
      <c r="G654" s="108"/>
      <c r="H654" s="108"/>
      <c r="I654" s="104"/>
      <c r="J654" s="202"/>
      <c r="K654" s="178"/>
    </row>
    <row r="655" spans="1:11" s="33" customFormat="1" x14ac:dyDescent="0.2">
      <c r="A655" s="103"/>
      <c r="B655" s="108"/>
      <c r="C655" s="100"/>
      <c r="D655" s="100"/>
      <c r="E655" s="105" t="s">
        <v>586</v>
      </c>
      <c r="F655" s="106">
        <v>2</v>
      </c>
      <c r="G655" s="108"/>
      <c r="H655" s="108"/>
      <c r="I655" s="104"/>
      <c r="J655" s="202"/>
      <c r="K655" s="178"/>
    </row>
    <row r="656" spans="1:11" s="33" customFormat="1" x14ac:dyDescent="0.2">
      <c r="A656" s="103" t="s">
        <v>528</v>
      </c>
      <c r="B656" s="108">
        <v>225</v>
      </c>
      <c r="C656" s="100" t="s">
        <v>648</v>
      </c>
      <c r="D656" s="100" t="s">
        <v>806</v>
      </c>
      <c r="E656" s="105" t="s">
        <v>583</v>
      </c>
      <c r="F656" s="106">
        <v>0</v>
      </c>
      <c r="G656" s="108" t="s">
        <v>449</v>
      </c>
      <c r="H656" s="108">
        <v>0</v>
      </c>
      <c r="I656" s="108" t="s">
        <v>3193</v>
      </c>
      <c r="J656" s="196"/>
      <c r="K656" s="201" t="s">
        <v>2753</v>
      </c>
    </row>
    <row r="657" spans="1:11" s="33" customFormat="1" x14ac:dyDescent="0.2">
      <c r="A657" s="103"/>
      <c r="B657" s="108"/>
      <c r="C657" s="100"/>
      <c r="D657" s="100"/>
      <c r="E657" s="105" t="s">
        <v>577</v>
      </c>
      <c r="F657" s="106">
        <v>1</v>
      </c>
      <c r="G657" s="108"/>
      <c r="H657" s="108"/>
      <c r="I657" s="104"/>
      <c r="J657" s="202"/>
      <c r="K657" s="178"/>
    </row>
    <row r="658" spans="1:11" s="33" customFormat="1" x14ac:dyDescent="0.2">
      <c r="A658" s="103"/>
      <c r="B658" s="108"/>
      <c r="C658" s="100"/>
      <c r="D658" s="100"/>
      <c r="E658" s="105" t="s">
        <v>586</v>
      </c>
      <c r="F658" s="106">
        <v>2</v>
      </c>
      <c r="G658" s="108"/>
      <c r="H658" s="108"/>
      <c r="I658" s="104"/>
      <c r="J658" s="202"/>
      <c r="K658" s="178"/>
    </row>
    <row r="659" spans="1:11" s="33" customFormat="1" x14ac:dyDescent="0.2">
      <c r="A659" s="103" t="s">
        <v>529</v>
      </c>
      <c r="B659" s="108">
        <v>226</v>
      </c>
      <c r="C659" s="100" t="s">
        <v>648</v>
      </c>
      <c r="D659" s="100" t="s">
        <v>708</v>
      </c>
      <c r="E659" s="105" t="s">
        <v>583</v>
      </c>
      <c r="F659" s="106">
        <v>0</v>
      </c>
      <c r="G659" s="108" t="s">
        <v>449</v>
      </c>
      <c r="H659" s="108">
        <v>0</v>
      </c>
      <c r="I659" s="108" t="s">
        <v>3193</v>
      </c>
      <c r="J659" s="196"/>
      <c r="K659" s="201" t="s">
        <v>2755</v>
      </c>
    </row>
    <row r="660" spans="1:11" s="33" customFormat="1" x14ac:dyDescent="0.2">
      <c r="A660" s="103"/>
      <c r="B660" s="108"/>
      <c r="C660" s="100"/>
      <c r="D660" s="100"/>
      <c r="E660" s="105" t="s">
        <v>577</v>
      </c>
      <c r="F660" s="106">
        <v>1</v>
      </c>
      <c r="G660" s="108"/>
      <c r="H660" s="108"/>
      <c r="I660" s="104"/>
      <c r="J660" s="202"/>
      <c r="K660" s="178"/>
    </row>
    <row r="661" spans="1:11" s="33" customFormat="1" x14ac:dyDescent="0.2">
      <c r="A661" s="103"/>
      <c r="B661" s="108"/>
      <c r="C661" s="100"/>
      <c r="D661" s="100"/>
      <c r="E661" s="105" t="s">
        <v>586</v>
      </c>
      <c r="F661" s="106">
        <v>2</v>
      </c>
      <c r="G661" s="108"/>
      <c r="H661" s="108"/>
      <c r="I661" s="104"/>
      <c r="J661" s="202"/>
      <c r="K661" s="178"/>
    </row>
    <row r="662" spans="1:11" s="33" customFormat="1" x14ac:dyDescent="0.2">
      <c r="A662" s="103" t="s">
        <v>530</v>
      </c>
      <c r="B662" s="108">
        <v>227</v>
      </c>
      <c r="C662" s="100" t="s">
        <v>648</v>
      </c>
      <c r="D662" s="100" t="s">
        <v>807</v>
      </c>
      <c r="E662" s="105" t="s">
        <v>583</v>
      </c>
      <c r="F662" s="106">
        <v>0</v>
      </c>
      <c r="G662" s="108" t="s">
        <v>449</v>
      </c>
      <c r="H662" s="108">
        <v>0</v>
      </c>
      <c r="I662" s="108" t="s">
        <v>3193</v>
      </c>
      <c r="J662" s="196"/>
      <c r="K662" s="201" t="s">
        <v>2756</v>
      </c>
    </row>
    <row r="663" spans="1:11" s="33" customFormat="1" x14ac:dyDescent="0.2">
      <c r="A663" s="103"/>
      <c r="B663" s="108"/>
      <c r="C663" s="100"/>
      <c r="D663" s="100"/>
      <c r="E663" s="105" t="s">
        <v>577</v>
      </c>
      <c r="F663" s="106">
        <v>1</v>
      </c>
      <c r="G663" s="108"/>
      <c r="H663" s="108"/>
      <c r="I663" s="104"/>
      <c r="J663" s="202"/>
      <c r="K663" s="178"/>
    </row>
    <row r="664" spans="1:11" s="33" customFormat="1" x14ac:dyDescent="0.2">
      <c r="A664" s="103"/>
      <c r="B664" s="108"/>
      <c r="C664" s="100"/>
      <c r="D664" s="100"/>
      <c r="E664" s="105" t="s">
        <v>586</v>
      </c>
      <c r="F664" s="106">
        <v>2</v>
      </c>
      <c r="G664" s="108"/>
      <c r="H664" s="108"/>
      <c r="I664" s="104"/>
      <c r="J664" s="202"/>
      <c r="K664" s="178"/>
    </row>
    <row r="665" spans="1:11" s="33" customFormat="1" x14ac:dyDescent="0.2">
      <c r="A665" s="103" t="s">
        <v>531</v>
      </c>
      <c r="B665" s="108">
        <v>228</v>
      </c>
      <c r="C665" s="100" t="s">
        <v>648</v>
      </c>
      <c r="D665" s="100" t="s">
        <v>709</v>
      </c>
      <c r="E665" s="105" t="s">
        <v>583</v>
      </c>
      <c r="F665" s="106">
        <v>0</v>
      </c>
      <c r="G665" s="108" t="s">
        <v>449</v>
      </c>
      <c r="H665" s="108">
        <v>0</v>
      </c>
      <c r="I665" s="108" t="s">
        <v>3193</v>
      </c>
      <c r="J665" s="196"/>
      <c r="K665" s="201" t="s">
        <v>2757</v>
      </c>
    </row>
    <row r="666" spans="1:11" s="33" customFormat="1" x14ac:dyDescent="0.2">
      <c r="A666" s="103"/>
      <c r="B666" s="108"/>
      <c r="C666" s="100"/>
      <c r="D666" s="100"/>
      <c r="E666" s="105" t="s">
        <v>577</v>
      </c>
      <c r="F666" s="106">
        <v>1</v>
      </c>
      <c r="G666" s="108"/>
      <c r="H666" s="108"/>
      <c r="I666" s="104"/>
      <c r="J666" s="202"/>
      <c r="K666" s="178"/>
    </row>
    <row r="667" spans="1:11" s="33" customFormat="1" x14ac:dyDescent="0.2">
      <c r="A667" s="103"/>
      <c r="B667" s="108"/>
      <c r="C667" s="100"/>
      <c r="D667" s="100"/>
      <c r="E667" s="105" t="s">
        <v>586</v>
      </c>
      <c r="F667" s="106">
        <v>2</v>
      </c>
      <c r="G667" s="108"/>
      <c r="H667" s="108"/>
      <c r="I667" s="104"/>
      <c r="J667" s="202"/>
      <c r="K667" s="178"/>
    </row>
    <row r="668" spans="1:11" s="33" customFormat="1" x14ac:dyDescent="0.2">
      <c r="A668" s="103" t="s">
        <v>532</v>
      </c>
      <c r="B668" s="108">
        <v>229</v>
      </c>
      <c r="C668" s="100" t="s">
        <v>648</v>
      </c>
      <c r="D668" s="100" t="s">
        <v>1363</v>
      </c>
      <c r="E668" s="105" t="s">
        <v>583</v>
      </c>
      <c r="F668" s="106">
        <v>0</v>
      </c>
      <c r="G668" s="108" t="s">
        <v>449</v>
      </c>
      <c r="H668" s="108">
        <v>0</v>
      </c>
      <c r="I668" s="108" t="s">
        <v>3193</v>
      </c>
      <c r="J668" s="196"/>
      <c r="K668" s="201" t="s">
        <v>2758</v>
      </c>
    </row>
    <row r="669" spans="1:11" s="33" customFormat="1" x14ac:dyDescent="0.2">
      <c r="A669" s="103"/>
      <c r="B669" s="108"/>
      <c r="C669" s="100"/>
      <c r="D669" s="100"/>
      <c r="E669" s="105" t="s">
        <v>577</v>
      </c>
      <c r="F669" s="106">
        <v>1</v>
      </c>
      <c r="G669" s="108"/>
      <c r="H669" s="108"/>
      <c r="I669" s="104"/>
      <c r="J669" s="202"/>
      <c r="K669" s="178"/>
    </row>
    <row r="670" spans="1:11" s="33" customFormat="1" x14ac:dyDescent="0.2">
      <c r="A670" s="103"/>
      <c r="B670" s="108"/>
      <c r="C670" s="100"/>
      <c r="D670" s="100"/>
      <c r="E670" s="105" t="s">
        <v>586</v>
      </c>
      <c r="F670" s="106">
        <v>2</v>
      </c>
      <c r="G670" s="108"/>
      <c r="H670" s="108"/>
      <c r="I670" s="104"/>
      <c r="J670" s="202"/>
      <c r="K670" s="178"/>
    </row>
    <row r="671" spans="1:11" s="33" customFormat="1" x14ac:dyDescent="0.2">
      <c r="A671" s="103" t="s">
        <v>533</v>
      </c>
      <c r="B671" s="108">
        <v>230</v>
      </c>
      <c r="C671" s="100" t="s">
        <v>648</v>
      </c>
      <c r="D671" s="100" t="s">
        <v>710</v>
      </c>
      <c r="E671" s="105" t="s">
        <v>583</v>
      </c>
      <c r="F671" s="106">
        <v>0</v>
      </c>
      <c r="G671" s="108" t="s">
        <v>449</v>
      </c>
      <c r="H671" s="108">
        <v>0</v>
      </c>
      <c r="I671" s="108" t="s">
        <v>3193</v>
      </c>
      <c r="J671" s="196"/>
      <c r="K671" s="201" t="s">
        <v>2759</v>
      </c>
    </row>
    <row r="672" spans="1:11" s="33" customFormat="1" x14ac:dyDescent="0.2">
      <c r="A672" s="103"/>
      <c r="B672" s="108"/>
      <c r="C672" s="100"/>
      <c r="D672" s="100"/>
      <c r="E672" s="105" t="s">
        <v>577</v>
      </c>
      <c r="F672" s="106">
        <v>1</v>
      </c>
      <c r="G672" s="108"/>
      <c r="H672" s="108"/>
      <c r="I672" s="104"/>
      <c r="J672" s="202"/>
      <c r="K672" s="178"/>
    </row>
    <row r="673" spans="1:11" s="33" customFormat="1" x14ac:dyDescent="0.2">
      <c r="A673" s="103"/>
      <c r="B673" s="108"/>
      <c r="C673" s="100"/>
      <c r="D673" s="100"/>
      <c r="E673" s="105" t="s">
        <v>586</v>
      </c>
      <c r="F673" s="106">
        <v>2</v>
      </c>
      <c r="G673" s="108"/>
      <c r="H673" s="108"/>
      <c r="I673" s="104"/>
      <c r="J673" s="202"/>
      <c r="K673" s="178"/>
    </row>
    <row r="674" spans="1:11" s="33" customFormat="1" x14ac:dyDescent="0.2">
      <c r="A674" s="103" t="s">
        <v>534</v>
      </c>
      <c r="B674" s="108">
        <v>231</v>
      </c>
      <c r="C674" s="100" t="s">
        <v>648</v>
      </c>
      <c r="D674" s="100" t="s">
        <v>753</v>
      </c>
      <c r="E674" s="105" t="s">
        <v>583</v>
      </c>
      <c r="F674" s="106">
        <v>0</v>
      </c>
      <c r="G674" s="108" t="s">
        <v>449</v>
      </c>
      <c r="H674" s="108">
        <v>0</v>
      </c>
      <c r="I674" s="108" t="s">
        <v>3193</v>
      </c>
      <c r="J674" s="196"/>
      <c r="K674" s="201" t="s">
        <v>2760</v>
      </c>
    </row>
    <row r="675" spans="1:11" s="33" customFormat="1" x14ac:dyDescent="0.2">
      <c r="A675" s="103"/>
      <c r="B675" s="108"/>
      <c r="C675" s="100"/>
      <c r="D675" s="100"/>
      <c r="E675" s="105" t="s">
        <v>577</v>
      </c>
      <c r="F675" s="106">
        <v>1</v>
      </c>
      <c r="G675" s="108"/>
      <c r="H675" s="108"/>
      <c r="I675" s="104"/>
      <c r="J675" s="202"/>
      <c r="K675" s="178"/>
    </row>
    <row r="676" spans="1:11" s="33" customFormat="1" x14ac:dyDescent="0.2">
      <c r="A676" s="103"/>
      <c r="B676" s="108"/>
      <c r="C676" s="100"/>
      <c r="D676" s="100"/>
      <c r="E676" s="105" t="s">
        <v>586</v>
      </c>
      <c r="F676" s="106">
        <v>2</v>
      </c>
      <c r="G676" s="108"/>
      <c r="H676" s="108"/>
      <c r="I676" s="104"/>
      <c r="J676" s="202"/>
      <c r="K676" s="178"/>
    </row>
    <row r="677" spans="1:11" s="33" customFormat="1" x14ac:dyDescent="0.2">
      <c r="A677" s="103" t="s">
        <v>535</v>
      </c>
      <c r="B677" s="108">
        <v>232</v>
      </c>
      <c r="C677" s="100" t="s">
        <v>648</v>
      </c>
      <c r="D677" s="100" t="s">
        <v>712</v>
      </c>
      <c r="E677" s="105" t="s">
        <v>583</v>
      </c>
      <c r="F677" s="106">
        <v>0</v>
      </c>
      <c r="G677" s="108" t="s">
        <v>449</v>
      </c>
      <c r="H677" s="108">
        <v>0</v>
      </c>
      <c r="I677" s="108" t="s">
        <v>3193</v>
      </c>
      <c r="J677" s="196"/>
      <c r="K677" s="201" t="s">
        <v>2761</v>
      </c>
    </row>
    <row r="678" spans="1:11" s="33" customFormat="1" x14ac:dyDescent="0.2">
      <c r="A678" s="103"/>
      <c r="B678" s="108"/>
      <c r="C678" s="100"/>
      <c r="D678" s="100"/>
      <c r="E678" s="105" t="s">
        <v>577</v>
      </c>
      <c r="F678" s="106">
        <v>1</v>
      </c>
      <c r="G678" s="108"/>
      <c r="H678" s="108"/>
      <c r="I678" s="104"/>
      <c r="J678" s="202"/>
      <c r="K678" s="178"/>
    </row>
    <row r="679" spans="1:11" s="33" customFormat="1" x14ac:dyDescent="0.2">
      <c r="A679" s="103"/>
      <c r="B679" s="108"/>
      <c r="C679" s="100"/>
      <c r="D679" s="100"/>
      <c r="E679" s="105" t="s">
        <v>586</v>
      </c>
      <c r="F679" s="106">
        <v>2</v>
      </c>
      <c r="G679" s="108"/>
      <c r="H679" s="108"/>
      <c r="I679" s="104"/>
      <c r="J679" s="202"/>
      <c r="K679" s="178"/>
    </row>
    <row r="680" spans="1:11" s="33" customFormat="1" x14ac:dyDescent="0.2">
      <c r="A680" s="103" t="s">
        <v>536</v>
      </c>
      <c r="B680" s="108">
        <v>233</v>
      </c>
      <c r="C680" s="100" t="s">
        <v>648</v>
      </c>
      <c r="D680" s="100" t="s">
        <v>754</v>
      </c>
      <c r="E680" s="105" t="s">
        <v>583</v>
      </c>
      <c r="F680" s="106">
        <v>0</v>
      </c>
      <c r="G680" s="108" t="s">
        <v>449</v>
      </c>
      <c r="H680" s="108">
        <v>0</v>
      </c>
      <c r="I680" s="108" t="s">
        <v>3193</v>
      </c>
      <c r="J680" s="196"/>
      <c r="K680" s="201" t="s">
        <v>2762</v>
      </c>
    </row>
    <row r="681" spans="1:11" s="33" customFormat="1" x14ac:dyDescent="0.2">
      <c r="A681" s="103"/>
      <c r="B681" s="108"/>
      <c r="C681" s="100"/>
      <c r="D681" s="100"/>
      <c r="E681" s="105" t="s">
        <v>577</v>
      </c>
      <c r="F681" s="106">
        <v>1</v>
      </c>
      <c r="G681" s="108"/>
      <c r="H681" s="108"/>
      <c r="I681" s="104"/>
      <c r="J681" s="202"/>
      <c r="K681" s="178"/>
    </row>
    <row r="682" spans="1:11" s="33" customFormat="1" x14ac:dyDescent="0.2">
      <c r="A682" s="103"/>
      <c r="B682" s="108"/>
      <c r="C682" s="100"/>
      <c r="D682" s="100"/>
      <c r="E682" s="105" t="s">
        <v>586</v>
      </c>
      <c r="F682" s="106">
        <v>2</v>
      </c>
      <c r="G682" s="108"/>
      <c r="H682" s="108"/>
      <c r="I682" s="104"/>
      <c r="J682" s="202"/>
      <c r="K682" s="178"/>
    </row>
    <row r="683" spans="1:11" s="33" customFormat="1" x14ac:dyDescent="0.2">
      <c r="A683" s="103" t="s">
        <v>537</v>
      </c>
      <c r="B683" s="108">
        <v>234</v>
      </c>
      <c r="C683" s="100" t="s">
        <v>648</v>
      </c>
      <c r="D683" s="100" t="s">
        <v>713</v>
      </c>
      <c r="E683" s="105" t="s">
        <v>583</v>
      </c>
      <c r="F683" s="106">
        <v>0</v>
      </c>
      <c r="G683" s="108" t="s">
        <v>449</v>
      </c>
      <c r="H683" s="108">
        <v>0</v>
      </c>
      <c r="I683" s="108" t="s">
        <v>3193</v>
      </c>
      <c r="J683" s="196"/>
      <c r="K683" s="201" t="s">
        <v>2763</v>
      </c>
    </row>
    <row r="684" spans="1:11" s="33" customFormat="1" x14ac:dyDescent="0.2">
      <c r="A684" s="103"/>
      <c r="B684" s="108"/>
      <c r="C684" s="100"/>
      <c r="D684" s="100"/>
      <c r="E684" s="105" t="s">
        <v>577</v>
      </c>
      <c r="F684" s="106">
        <v>1</v>
      </c>
      <c r="G684" s="108"/>
      <c r="H684" s="108"/>
      <c r="I684" s="104"/>
      <c r="J684" s="204"/>
      <c r="K684" s="178"/>
    </row>
    <row r="685" spans="1:11" s="33" customFormat="1" x14ac:dyDescent="0.2">
      <c r="A685" s="103"/>
      <c r="B685" s="108"/>
      <c r="C685" s="100"/>
      <c r="D685" s="100"/>
      <c r="E685" s="105" t="s">
        <v>586</v>
      </c>
      <c r="F685" s="106">
        <v>2</v>
      </c>
      <c r="G685" s="108"/>
      <c r="H685" s="108"/>
      <c r="I685" s="104"/>
      <c r="J685" s="204"/>
      <c r="K685" s="178"/>
    </row>
    <row r="686" spans="1:11" s="33" customFormat="1" ht="22.5" x14ac:dyDescent="0.2">
      <c r="A686" s="103" t="s">
        <v>539</v>
      </c>
      <c r="B686" s="108">
        <v>235</v>
      </c>
      <c r="C686" s="100" t="s">
        <v>650</v>
      </c>
      <c r="D686" s="100"/>
      <c r="E686" s="105"/>
      <c r="F686" s="106" t="s">
        <v>340</v>
      </c>
      <c r="G686" s="108" t="s">
        <v>444</v>
      </c>
      <c r="H686" s="108">
        <v>0</v>
      </c>
      <c r="I686" s="104"/>
      <c r="J686" s="219" t="s">
        <v>3251</v>
      </c>
      <c r="K686" s="201" t="s">
        <v>2764</v>
      </c>
    </row>
    <row r="687" spans="1:11" s="33" customFormat="1" x14ac:dyDescent="0.2">
      <c r="A687" s="103" t="s">
        <v>1364</v>
      </c>
      <c r="B687" s="108">
        <v>236</v>
      </c>
      <c r="C687" s="100" t="s">
        <v>755</v>
      </c>
      <c r="D687" s="100" t="s">
        <v>756</v>
      </c>
      <c r="E687" s="105" t="s">
        <v>583</v>
      </c>
      <c r="F687" s="106">
        <v>0</v>
      </c>
      <c r="G687" s="108" t="s">
        <v>449</v>
      </c>
      <c r="H687" s="108">
        <v>0</v>
      </c>
      <c r="I687" s="104"/>
      <c r="J687" s="196"/>
      <c r="K687" s="201" t="s">
        <v>2766</v>
      </c>
    </row>
    <row r="688" spans="1:11" s="33" customFormat="1" x14ac:dyDescent="0.2">
      <c r="A688" s="103"/>
      <c r="B688" s="108"/>
      <c r="C688" s="100"/>
      <c r="D688" s="100"/>
      <c r="E688" s="105" t="s">
        <v>577</v>
      </c>
      <c r="F688" s="106">
        <v>1</v>
      </c>
      <c r="G688" s="108"/>
      <c r="H688" s="108"/>
      <c r="I688" s="104"/>
      <c r="J688" s="202"/>
      <c r="K688" s="178"/>
    </row>
    <row r="689" spans="1:11" s="33" customFormat="1" x14ac:dyDescent="0.2">
      <c r="A689" s="103"/>
      <c r="B689" s="108"/>
      <c r="C689" s="100"/>
      <c r="D689" s="100"/>
      <c r="E689" s="105" t="s">
        <v>586</v>
      </c>
      <c r="F689" s="106">
        <v>2</v>
      </c>
      <c r="G689" s="108"/>
      <c r="H689" s="108"/>
      <c r="I689" s="104"/>
      <c r="J689" s="202"/>
      <c r="K689" s="178"/>
    </row>
    <row r="690" spans="1:11" s="33" customFormat="1" x14ac:dyDescent="0.2">
      <c r="A690" s="103" t="s">
        <v>1365</v>
      </c>
      <c r="B690" s="108">
        <v>237</v>
      </c>
      <c r="C690" s="100" t="s">
        <v>757</v>
      </c>
      <c r="D690" s="100" t="s">
        <v>758</v>
      </c>
      <c r="E690" s="105" t="s">
        <v>583</v>
      </c>
      <c r="F690" s="106">
        <v>0</v>
      </c>
      <c r="G690" s="108" t="s">
        <v>449</v>
      </c>
      <c r="H690" s="108">
        <v>0</v>
      </c>
      <c r="I690" s="104"/>
      <c r="J690" s="196"/>
      <c r="K690" s="201" t="s">
        <v>2765</v>
      </c>
    </row>
    <row r="691" spans="1:11" s="33" customFormat="1" x14ac:dyDescent="0.2">
      <c r="A691" s="103"/>
      <c r="B691" s="108"/>
      <c r="C691" s="100"/>
      <c r="D691" s="100"/>
      <c r="E691" s="105" t="s">
        <v>577</v>
      </c>
      <c r="F691" s="106">
        <v>1</v>
      </c>
      <c r="G691" s="108"/>
      <c r="H691" s="108"/>
      <c r="I691" s="104"/>
      <c r="J691" s="202"/>
      <c r="K691" s="178"/>
    </row>
    <row r="692" spans="1:11" s="33" customFormat="1" x14ac:dyDescent="0.2">
      <c r="A692" s="103"/>
      <c r="B692" s="108"/>
      <c r="C692" s="100"/>
      <c r="D692" s="100"/>
      <c r="E692" s="105" t="s">
        <v>586</v>
      </c>
      <c r="F692" s="106">
        <v>2</v>
      </c>
      <c r="G692" s="108"/>
      <c r="H692" s="108"/>
      <c r="I692" s="104"/>
      <c r="J692" s="202"/>
      <c r="K692" s="178"/>
    </row>
    <row r="693" spans="1:11" s="33" customFormat="1" x14ac:dyDescent="0.2">
      <c r="A693" s="103" t="s">
        <v>1898</v>
      </c>
      <c r="B693" s="108">
        <v>238</v>
      </c>
      <c r="C693" s="100" t="s">
        <v>576</v>
      </c>
      <c r="D693" s="100"/>
      <c r="E693" s="105" t="s">
        <v>583</v>
      </c>
      <c r="F693" s="106">
        <v>0</v>
      </c>
      <c r="G693" s="108" t="s">
        <v>449</v>
      </c>
      <c r="H693" s="108">
        <v>0</v>
      </c>
      <c r="I693" s="104"/>
      <c r="J693" s="196"/>
      <c r="K693" s="201" t="s">
        <v>2767</v>
      </c>
    </row>
    <row r="694" spans="1:11" s="33" customFormat="1" x14ac:dyDescent="0.2">
      <c r="A694" s="103"/>
      <c r="B694" s="108"/>
      <c r="C694" s="100"/>
      <c r="D694" s="100"/>
      <c r="E694" s="105" t="s">
        <v>651</v>
      </c>
      <c r="F694" s="106">
        <v>1</v>
      </c>
      <c r="G694" s="108"/>
      <c r="H694" s="108"/>
      <c r="I694" s="104"/>
      <c r="J694" s="204"/>
      <c r="K694" s="178"/>
    </row>
    <row r="695" spans="1:11" s="33" customFormat="1" ht="22.5" x14ac:dyDescent="0.2">
      <c r="A695" s="103"/>
      <c r="B695" s="108"/>
      <c r="C695" s="100"/>
      <c r="D695" s="100"/>
      <c r="E695" s="105" t="s">
        <v>652</v>
      </c>
      <c r="F695" s="106">
        <v>2</v>
      </c>
      <c r="G695" s="108"/>
      <c r="H695" s="108"/>
      <c r="I695" s="104"/>
      <c r="J695" s="204"/>
      <c r="K695" s="178"/>
    </row>
    <row r="696" spans="1:11" s="33" customFormat="1" ht="22.5" x14ac:dyDescent="0.2">
      <c r="A696" s="103"/>
      <c r="B696" s="108"/>
      <c r="C696" s="100"/>
      <c r="D696" s="100"/>
      <c r="E696" s="105" t="s">
        <v>653</v>
      </c>
      <c r="F696" s="106">
        <v>3</v>
      </c>
      <c r="G696" s="108"/>
      <c r="H696" s="108"/>
      <c r="I696" s="104"/>
      <c r="J696" s="204"/>
      <c r="K696" s="178"/>
    </row>
    <row r="697" spans="1:11" s="33" customFormat="1" ht="22.5" x14ac:dyDescent="0.2">
      <c r="A697" s="103"/>
      <c r="B697" s="108"/>
      <c r="C697" s="100"/>
      <c r="D697" s="100"/>
      <c r="E697" s="105" t="s">
        <v>594</v>
      </c>
      <c r="F697" s="106">
        <v>4</v>
      </c>
      <c r="G697" s="108"/>
      <c r="H697" s="108"/>
      <c r="I697" s="104"/>
      <c r="J697" s="204"/>
      <c r="K697" s="178"/>
    </row>
    <row r="698" spans="1:11" s="33" customFormat="1" x14ac:dyDescent="0.2">
      <c r="A698" s="103"/>
      <c r="B698" s="108"/>
      <c r="C698" s="100"/>
      <c r="D698" s="100"/>
      <c r="E698" s="105" t="s">
        <v>654</v>
      </c>
      <c r="F698" s="106">
        <v>5</v>
      </c>
      <c r="G698" s="108"/>
      <c r="H698" s="108"/>
      <c r="I698" s="104"/>
      <c r="J698" s="204"/>
      <c r="K698" s="178"/>
    </row>
    <row r="699" spans="1:11" s="33" customFormat="1" ht="33.75" x14ac:dyDescent="0.2">
      <c r="A699" s="103"/>
      <c r="B699" s="108"/>
      <c r="C699" s="100"/>
      <c r="D699" s="100"/>
      <c r="E699" s="105" t="s">
        <v>595</v>
      </c>
      <c r="F699" s="106">
        <v>6</v>
      </c>
      <c r="G699" s="108"/>
      <c r="H699" s="108"/>
      <c r="I699" s="104"/>
      <c r="J699" s="204"/>
      <c r="K699" s="178"/>
    </row>
    <row r="700" spans="1:11" s="33" customFormat="1" ht="22.5" x14ac:dyDescent="0.2">
      <c r="A700" s="103"/>
      <c r="B700" s="108"/>
      <c r="C700" s="100"/>
      <c r="D700" s="100"/>
      <c r="E700" s="105" t="s">
        <v>759</v>
      </c>
      <c r="F700" s="106">
        <v>7</v>
      </c>
      <c r="G700" s="108"/>
      <c r="H700" s="108"/>
      <c r="I700" s="104"/>
      <c r="J700" s="204"/>
      <c r="K700" s="178"/>
    </row>
    <row r="701" spans="1:11" s="33" customFormat="1" x14ac:dyDescent="0.2">
      <c r="A701" s="103"/>
      <c r="B701" s="108"/>
      <c r="C701" s="100"/>
      <c r="D701" s="100"/>
      <c r="E701" s="105" t="s">
        <v>655</v>
      </c>
      <c r="F701" s="106">
        <v>8</v>
      </c>
      <c r="G701" s="108"/>
      <c r="H701" s="108"/>
      <c r="I701" s="104"/>
      <c r="J701" s="204"/>
      <c r="K701" s="178"/>
    </row>
  </sheetData>
  <autoFilter ref="A1:K701"/>
  <pageMargins left="0.59055118110236227" right="0.39370078740157483" top="0.78740157480314965" bottom="0.39370078740157483" header="0.39370078740157483"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255"/>
  <sheetViews>
    <sheetView zoomScaleNormal="100" workbookViewId="0">
      <pane ySplit="1" topLeftCell="A2" activePane="bottomLeft" state="frozen"/>
      <selection pane="bottomLeft"/>
    </sheetView>
  </sheetViews>
  <sheetFormatPr baseColWidth="10" defaultColWidth="11.42578125" defaultRowHeight="11.25" x14ac:dyDescent="0.2"/>
  <cols>
    <col min="1" max="1" width="8.42578125" style="51" bestFit="1" customWidth="1"/>
    <col min="2" max="2" width="7.42578125" style="133" bestFit="1" customWidth="1"/>
    <col min="3" max="3" width="40.5703125" style="51" bestFit="1" customWidth="1"/>
    <col min="4" max="4" width="44.28515625" style="51" customWidth="1"/>
    <col min="5" max="5" width="12.140625" style="51" bestFit="1" customWidth="1"/>
    <col min="6" max="6" width="7.5703125" style="51" bestFit="1" customWidth="1"/>
    <col min="7" max="7" width="6.42578125" style="51" bestFit="1" customWidth="1"/>
    <col min="8" max="8" width="9" style="51" customWidth="1"/>
    <col min="9" max="9" width="8" style="133" customWidth="1"/>
    <col min="10" max="10" width="43" style="154" bestFit="1" customWidth="1"/>
    <col min="11" max="11" width="9.5703125" style="133" customWidth="1"/>
    <col min="12" max="16384" width="11.42578125" style="1"/>
  </cols>
  <sheetData>
    <row r="1" spans="1:11" s="34" customFormat="1" ht="56.25" x14ac:dyDescent="0.2">
      <c r="A1" s="121" t="s">
        <v>1902</v>
      </c>
      <c r="B1" s="110" t="s">
        <v>2013</v>
      </c>
      <c r="C1" s="110" t="s">
        <v>552</v>
      </c>
      <c r="D1" s="110" t="s">
        <v>587</v>
      </c>
      <c r="E1" s="110" t="s">
        <v>300</v>
      </c>
      <c r="F1" s="110" t="s">
        <v>1765</v>
      </c>
      <c r="G1" s="121" t="s">
        <v>578</v>
      </c>
      <c r="H1" s="110" t="s">
        <v>1766</v>
      </c>
      <c r="I1" s="110" t="s">
        <v>3194</v>
      </c>
      <c r="J1" s="110" t="s">
        <v>934</v>
      </c>
      <c r="K1" s="174" t="s">
        <v>2536</v>
      </c>
    </row>
    <row r="2" spans="1:11" s="34" customFormat="1" x14ac:dyDescent="0.2">
      <c r="A2" s="95" t="s">
        <v>370</v>
      </c>
      <c r="B2" s="125">
        <v>1</v>
      </c>
      <c r="C2" s="95" t="s">
        <v>341</v>
      </c>
      <c r="D2" s="95"/>
      <c r="E2" s="94"/>
      <c r="F2" s="124" t="s">
        <v>597</v>
      </c>
      <c r="G2" s="125" t="s">
        <v>444</v>
      </c>
      <c r="H2" s="125">
        <v>0</v>
      </c>
      <c r="I2" s="153"/>
      <c r="J2" s="153" t="s">
        <v>938</v>
      </c>
      <c r="K2" s="177"/>
    </row>
    <row r="3" spans="1:11" s="33" customFormat="1" x14ac:dyDescent="0.2">
      <c r="A3" s="95" t="s">
        <v>333</v>
      </c>
      <c r="B3" s="125">
        <v>2</v>
      </c>
      <c r="C3" s="95" t="s">
        <v>335</v>
      </c>
      <c r="D3" s="95"/>
      <c r="E3" s="94"/>
      <c r="F3" s="124" t="s">
        <v>338</v>
      </c>
      <c r="G3" s="125" t="s">
        <v>445</v>
      </c>
      <c r="H3" s="125">
        <v>0</v>
      </c>
      <c r="I3" s="153"/>
      <c r="J3" s="153" t="s">
        <v>938</v>
      </c>
      <c r="K3" s="177"/>
    </row>
    <row r="4" spans="1:11" s="33" customFormat="1" x14ac:dyDescent="0.2">
      <c r="A4" s="95" t="s">
        <v>334</v>
      </c>
      <c r="B4" s="125">
        <v>3</v>
      </c>
      <c r="C4" s="95" t="s">
        <v>933</v>
      </c>
      <c r="D4" s="95"/>
      <c r="E4" s="94"/>
      <c r="F4" s="124" t="s">
        <v>337</v>
      </c>
      <c r="G4" s="125" t="s">
        <v>446</v>
      </c>
      <c r="H4" s="125">
        <v>0</v>
      </c>
      <c r="I4" s="153"/>
      <c r="J4" s="153" t="s">
        <v>938</v>
      </c>
      <c r="K4" s="177"/>
    </row>
    <row r="5" spans="1:11" s="33" customFormat="1" x14ac:dyDescent="0.2">
      <c r="A5" s="100" t="s">
        <v>224</v>
      </c>
      <c r="B5" s="107">
        <v>4</v>
      </c>
      <c r="C5" s="100" t="s">
        <v>225</v>
      </c>
      <c r="D5" s="100"/>
      <c r="E5" s="105" t="s">
        <v>583</v>
      </c>
      <c r="F5" s="192">
        <v>0</v>
      </c>
      <c r="G5" s="107" t="s">
        <v>449</v>
      </c>
      <c r="H5" s="107">
        <v>0</v>
      </c>
      <c r="I5" s="107"/>
      <c r="J5" s="195"/>
      <c r="K5" s="200" t="s">
        <v>2770</v>
      </c>
    </row>
    <row r="6" spans="1:11" s="33" customFormat="1" x14ac:dyDescent="0.2">
      <c r="A6" s="100"/>
      <c r="B6" s="107"/>
      <c r="C6" s="100"/>
      <c r="D6" s="100"/>
      <c r="E6" s="105" t="s">
        <v>577</v>
      </c>
      <c r="F6" s="192">
        <v>1</v>
      </c>
      <c r="G6" s="107"/>
      <c r="H6" s="107"/>
      <c r="I6" s="107"/>
      <c r="J6" s="206"/>
      <c r="K6" s="177"/>
    </row>
    <row r="7" spans="1:11" s="33" customFormat="1" x14ac:dyDescent="0.2">
      <c r="A7" s="100"/>
      <c r="B7" s="107"/>
      <c r="C7" s="100"/>
      <c r="D7" s="100"/>
      <c r="E7" s="105" t="s">
        <v>586</v>
      </c>
      <c r="F7" s="192">
        <v>2</v>
      </c>
      <c r="G7" s="107"/>
      <c r="H7" s="107"/>
      <c r="I7" s="107"/>
      <c r="J7" s="206"/>
      <c r="K7" s="177"/>
    </row>
    <row r="8" spans="1:11" s="33" customFormat="1" x14ac:dyDescent="0.2">
      <c r="A8" s="100" t="s">
        <v>1393</v>
      </c>
      <c r="B8" s="107">
        <v>5</v>
      </c>
      <c r="C8" s="100" t="s">
        <v>540</v>
      </c>
      <c r="D8" s="100" t="s">
        <v>760</v>
      </c>
      <c r="E8" s="105" t="s">
        <v>583</v>
      </c>
      <c r="F8" s="192">
        <v>0</v>
      </c>
      <c r="G8" s="107" t="s">
        <v>449</v>
      </c>
      <c r="H8" s="107">
        <v>0</v>
      </c>
      <c r="I8" s="107" t="s">
        <v>3193</v>
      </c>
      <c r="J8" s="195" t="s">
        <v>1442</v>
      </c>
      <c r="K8" s="200" t="s">
        <v>2771</v>
      </c>
    </row>
    <row r="9" spans="1:11" s="33" customFormat="1" x14ac:dyDescent="0.2">
      <c r="A9" s="100"/>
      <c r="B9" s="107"/>
      <c r="C9" s="100"/>
      <c r="D9" s="100"/>
      <c r="E9" s="105" t="s">
        <v>577</v>
      </c>
      <c r="F9" s="192">
        <v>1</v>
      </c>
      <c r="G9" s="107"/>
      <c r="H9" s="107"/>
      <c r="I9" s="107"/>
      <c r="J9" s="206"/>
      <c r="K9" s="177"/>
    </row>
    <row r="10" spans="1:11" s="33" customFormat="1" x14ac:dyDescent="0.2">
      <c r="A10" s="100"/>
      <c r="B10" s="107"/>
      <c r="C10" s="100"/>
      <c r="D10" s="100"/>
      <c r="E10" s="105" t="s">
        <v>586</v>
      </c>
      <c r="F10" s="192">
        <v>2</v>
      </c>
      <c r="G10" s="107"/>
      <c r="H10" s="107"/>
      <c r="I10" s="107"/>
      <c r="J10" s="206"/>
      <c r="K10" s="177"/>
    </row>
    <row r="11" spans="1:11" s="33" customFormat="1" ht="22.5" x14ac:dyDescent="0.2">
      <c r="A11" s="100" t="s">
        <v>1394</v>
      </c>
      <c r="B11" s="107">
        <v>6</v>
      </c>
      <c r="C11" s="100" t="s">
        <v>540</v>
      </c>
      <c r="D11" s="100" t="s">
        <v>761</v>
      </c>
      <c r="E11" s="105" t="s">
        <v>583</v>
      </c>
      <c r="F11" s="192">
        <v>0</v>
      </c>
      <c r="G11" s="107" t="s">
        <v>449</v>
      </c>
      <c r="H11" s="107">
        <v>0</v>
      </c>
      <c r="I11" s="107" t="s">
        <v>3193</v>
      </c>
      <c r="J11" s="195" t="s">
        <v>3252</v>
      </c>
      <c r="K11" s="200" t="s">
        <v>2772</v>
      </c>
    </row>
    <row r="12" spans="1:11" s="33" customFormat="1" x14ac:dyDescent="0.2">
      <c r="A12" s="100"/>
      <c r="B12" s="107"/>
      <c r="C12" s="100"/>
      <c r="D12" s="100"/>
      <c r="E12" s="105" t="s">
        <v>577</v>
      </c>
      <c r="F12" s="192">
        <v>1</v>
      </c>
      <c r="G12" s="107"/>
      <c r="H12" s="107"/>
      <c r="I12" s="107"/>
      <c r="J12" s="206"/>
      <c r="K12" s="177"/>
    </row>
    <row r="13" spans="1:11" s="33" customFormat="1" x14ac:dyDescent="0.2">
      <c r="A13" s="100"/>
      <c r="B13" s="107"/>
      <c r="C13" s="100"/>
      <c r="D13" s="100"/>
      <c r="E13" s="105" t="s">
        <v>586</v>
      </c>
      <c r="F13" s="192">
        <v>2</v>
      </c>
      <c r="G13" s="107"/>
      <c r="H13" s="107"/>
      <c r="I13" s="107"/>
      <c r="J13" s="206"/>
      <c r="K13" s="177"/>
    </row>
    <row r="14" spans="1:11" s="33" customFormat="1" ht="22.5" x14ac:dyDescent="0.2">
      <c r="A14" s="100" t="s">
        <v>1395</v>
      </c>
      <c r="B14" s="107">
        <v>7</v>
      </c>
      <c r="C14" s="100" t="s">
        <v>540</v>
      </c>
      <c r="D14" s="100" t="s">
        <v>668</v>
      </c>
      <c r="E14" s="105" t="s">
        <v>583</v>
      </c>
      <c r="F14" s="192">
        <v>0</v>
      </c>
      <c r="G14" s="107" t="s">
        <v>449</v>
      </c>
      <c r="H14" s="107">
        <v>0</v>
      </c>
      <c r="I14" s="107" t="s">
        <v>3193</v>
      </c>
      <c r="J14" s="195" t="s">
        <v>1442</v>
      </c>
      <c r="K14" s="200" t="s">
        <v>2773</v>
      </c>
    </row>
    <row r="15" spans="1:11" s="33" customFormat="1" x14ac:dyDescent="0.2">
      <c r="A15" s="100"/>
      <c r="B15" s="107"/>
      <c r="C15" s="100"/>
      <c r="D15" s="100"/>
      <c r="E15" s="105" t="s">
        <v>577</v>
      </c>
      <c r="F15" s="192">
        <v>1</v>
      </c>
      <c r="G15" s="107"/>
      <c r="H15" s="107"/>
      <c r="I15" s="107"/>
      <c r="J15" s="206"/>
      <c r="K15" s="177"/>
    </row>
    <row r="16" spans="1:11" s="33" customFormat="1" x14ac:dyDescent="0.2">
      <c r="A16" s="100"/>
      <c r="B16" s="107"/>
      <c r="C16" s="100"/>
      <c r="D16" s="100"/>
      <c r="E16" s="105" t="s">
        <v>586</v>
      </c>
      <c r="F16" s="192">
        <v>2</v>
      </c>
      <c r="G16" s="107"/>
      <c r="H16" s="107"/>
      <c r="I16" s="107"/>
      <c r="J16" s="206"/>
      <c r="K16" s="177"/>
    </row>
    <row r="17" spans="1:11" s="33" customFormat="1" x14ac:dyDescent="0.2">
      <c r="A17" s="100" t="s">
        <v>1396</v>
      </c>
      <c r="B17" s="107">
        <v>8</v>
      </c>
      <c r="C17" s="100" t="s">
        <v>540</v>
      </c>
      <c r="D17" s="100" t="s">
        <v>669</v>
      </c>
      <c r="E17" s="105" t="s">
        <v>583</v>
      </c>
      <c r="F17" s="192">
        <v>0</v>
      </c>
      <c r="G17" s="107" t="s">
        <v>449</v>
      </c>
      <c r="H17" s="107">
        <v>0</v>
      </c>
      <c r="I17" s="107" t="s">
        <v>3193</v>
      </c>
      <c r="J17" s="195" t="s">
        <v>1442</v>
      </c>
      <c r="K17" s="200" t="s">
        <v>2774</v>
      </c>
    </row>
    <row r="18" spans="1:11" s="33" customFormat="1" x14ac:dyDescent="0.2">
      <c r="A18" s="100"/>
      <c r="B18" s="107"/>
      <c r="C18" s="100"/>
      <c r="D18" s="100"/>
      <c r="E18" s="105" t="s">
        <v>577</v>
      </c>
      <c r="F18" s="192">
        <v>1</v>
      </c>
      <c r="G18" s="107"/>
      <c r="H18" s="107"/>
      <c r="I18" s="107"/>
      <c r="J18" s="206"/>
      <c r="K18" s="177"/>
    </row>
    <row r="19" spans="1:11" s="33" customFormat="1" x14ac:dyDescent="0.2">
      <c r="A19" s="100"/>
      <c r="B19" s="107"/>
      <c r="C19" s="100"/>
      <c r="D19" s="100"/>
      <c r="E19" s="105" t="s">
        <v>586</v>
      </c>
      <c r="F19" s="192">
        <v>2</v>
      </c>
      <c r="G19" s="107"/>
      <c r="H19" s="107"/>
      <c r="I19" s="107"/>
      <c r="J19" s="206"/>
      <c r="K19" s="177"/>
    </row>
    <row r="20" spans="1:11" s="33" customFormat="1" x14ac:dyDescent="0.2">
      <c r="A20" s="100" t="s">
        <v>1397</v>
      </c>
      <c r="B20" s="107">
        <v>9</v>
      </c>
      <c r="C20" s="100" t="s">
        <v>540</v>
      </c>
      <c r="D20" s="100" t="s">
        <v>670</v>
      </c>
      <c r="E20" s="105" t="s">
        <v>583</v>
      </c>
      <c r="F20" s="192">
        <v>0</v>
      </c>
      <c r="G20" s="107" t="s">
        <v>449</v>
      </c>
      <c r="H20" s="107">
        <v>0</v>
      </c>
      <c r="I20" s="107" t="s">
        <v>3193</v>
      </c>
      <c r="J20" s="195" t="s">
        <v>1442</v>
      </c>
      <c r="K20" s="200" t="s">
        <v>2775</v>
      </c>
    </row>
    <row r="21" spans="1:11" s="33" customFormat="1" x14ac:dyDescent="0.2">
      <c r="A21" s="100"/>
      <c r="B21" s="107"/>
      <c r="C21" s="100"/>
      <c r="D21" s="100"/>
      <c r="E21" s="105" t="s">
        <v>577</v>
      </c>
      <c r="F21" s="192">
        <v>1</v>
      </c>
      <c r="G21" s="107"/>
      <c r="H21" s="107"/>
      <c r="I21" s="107"/>
      <c r="J21" s="206"/>
      <c r="K21" s="177"/>
    </row>
    <row r="22" spans="1:11" s="33" customFormat="1" x14ac:dyDescent="0.2">
      <c r="A22" s="100"/>
      <c r="B22" s="107"/>
      <c r="C22" s="100"/>
      <c r="D22" s="100"/>
      <c r="E22" s="105" t="s">
        <v>586</v>
      </c>
      <c r="F22" s="192">
        <v>2</v>
      </c>
      <c r="G22" s="107"/>
      <c r="H22" s="107"/>
      <c r="I22" s="107"/>
      <c r="J22" s="206"/>
      <c r="K22" s="177"/>
    </row>
    <row r="23" spans="1:11" s="33" customFormat="1" x14ac:dyDescent="0.2">
      <c r="A23" s="100" t="s">
        <v>1398</v>
      </c>
      <c r="B23" s="107">
        <v>10</v>
      </c>
      <c r="C23" s="100" t="s">
        <v>540</v>
      </c>
      <c r="D23" s="100" t="s">
        <v>671</v>
      </c>
      <c r="E23" s="105" t="s">
        <v>583</v>
      </c>
      <c r="F23" s="192">
        <v>0</v>
      </c>
      <c r="G23" s="107" t="s">
        <v>449</v>
      </c>
      <c r="H23" s="107">
        <v>0</v>
      </c>
      <c r="I23" s="107" t="s">
        <v>3193</v>
      </c>
      <c r="J23" s="195" t="s">
        <v>1442</v>
      </c>
      <c r="K23" s="200" t="s">
        <v>2776</v>
      </c>
    </row>
    <row r="24" spans="1:11" s="33" customFormat="1" x14ac:dyDescent="0.2">
      <c r="A24" s="100"/>
      <c r="B24" s="107"/>
      <c r="C24" s="100"/>
      <c r="D24" s="100"/>
      <c r="E24" s="105" t="s">
        <v>577</v>
      </c>
      <c r="F24" s="192">
        <v>1</v>
      </c>
      <c r="G24" s="107"/>
      <c r="H24" s="107"/>
      <c r="I24" s="107"/>
      <c r="J24" s="206"/>
      <c r="K24" s="177"/>
    </row>
    <row r="25" spans="1:11" s="33" customFormat="1" x14ac:dyDescent="0.2">
      <c r="A25" s="100"/>
      <c r="B25" s="107"/>
      <c r="C25" s="100"/>
      <c r="D25" s="100"/>
      <c r="E25" s="105" t="s">
        <v>586</v>
      </c>
      <c r="F25" s="192">
        <v>2</v>
      </c>
      <c r="G25" s="107"/>
      <c r="H25" s="107"/>
      <c r="I25" s="107"/>
      <c r="J25" s="206"/>
      <c r="K25" s="177"/>
    </row>
    <row r="26" spans="1:11" s="33" customFormat="1" x14ac:dyDescent="0.2">
      <c r="A26" s="100" t="s">
        <v>1399</v>
      </c>
      <c r="B26" s="107">
        <v>11</v>
      </c>
      <c r="C26" s="100" t="s">
        <v>540</v>
      </c>
      <c r="D26" s="100" t="s">
        <v>672</v>
      </c>
      <c r="E26" s="105" t="s">
        <v>583</v>
      </c>
      <c r="F26" s="192">
        <v>0</v>
      </c>
      <c r="G26" s="107" t="s">
        <v>449</v>
      </c>
      <c r="H26" s="107">
        <v>0</v>
      </c>
      <c r="I26" s="107" t="s">
        <v>3193</v>
      </c>
      <c r="J26" s="195" t="s">
        <v>1442</v>
      </c>
      <c r="K26" s="200" t="s">
        <v>2777</v>
      </c>
    </row>
    <row r="27" spans="1:11" s="33" customFormat="1" x14ac:dyDescent="0.2">
      <c r="A27" s="100"/>
      <c r="B27" s="107"/>
      <c r="C27" s="100"/>
      <c r="D27" s="100"/>
      <c r="E27" s="105" t="s">
        <v>577</v>
      </c>
      <c r="F27" s="192">
        <v>1</v>
      </c>
      <c r="G27" s="107"/>
      <c r="H27" s="107"/>
      <c r="I27" s="107"/>
      <c r="J27" s="206"/>
      <c r="K27" s="177"/>
    </row>
    <row r="28" spans="1:11" s="33" customFormat="1" x14ac:dyDescent="0.2">
      <c r="A28" s="100"/>
      <c r="B28" s="107"/>
      <c r="C28" s="100"/>
      <c r="D28" s="100"/>
      <c r="E28" s="105" t="s">
        <v>586</v>
      </c>
      <c r="F28" s="192">
        <v>2</v>
      </c>
      <c r="G28" s="107"/>
      <c r="H28" s="107"/>
      <c r="I28" s="107"/>
      <c r="J28" s="206"/>
      <c r="K28" s="177"/>
    </row>
    <row r="29" spans="1:11" s="33" customFormat="1" ht="22.5" x14ac:dyDescent="0.2">
      <c r="A29" s="100" t="s">
        <v>1400</v>
      </c>
      <c r="B29" s="107">
        <v>12</v>
      </c>
      <c r="C29" s="100" t="s">
        <v>540</v>
      </c>
      <c r="D29" s="100" t="s">
        <v>762</v>
      </c>
      <c r="E29" s="105" t="s">
        <v>583</v>
      </c>
      <c r="F29" s="192">
        <v>0</v>
      </c>
      <c r="G29" s="107" t="s">
        <v>449</v>
      </c>
      <c r="H29" s="107">
        <v>0</v>
      </c>
      <c r="I29" s="107" t="s">
        <v>3193</v>
      </c>
      <c r="J29" s="195" t="s">
        <v>1442</v>
      </c>
      <c r="K29" s="200" t="s">
        <v>2778</v>
      </c>
    </row>
    <row r="30" spans="1:11" s="33" customFormat="1" x14ac:dyDescent="0.2">
      <c r="A30" s="100"/>
      <c r="B30" s="107"/>
      <c r="C30" s="100"/>
      <c r="D30" s="100"/>
      <c r="E30" s="105" t="s">
        <v>577</v>
      </c>
      <c r="F30" s="192">
        <v>1</v>
      </c>
      <c r="G30" s="107"/>
      <c r="H30" s="107"/>
      <c r="I30" s="107"/>
      <c r="J30" s="206"/>
      <c r="K30" s="177"/>
    </row>
    <row r="31" spans="1:11" s="33" customFormat="1" x14ac:dyDescent="0.2">
      <c r="A31" s="100"/>
      <c r="B31" s="107"/>
      <c r="C31" s="100"/>
      <c r="D31" s="100"/>
      <c r="E31" s="105" t="s">
        <v>586</v>
      </c>
      <c r="F31" s="192">
        <v>2</v>
      </c>
      <c r="G31" s="107"/>
      <c r="H31" s="107"/>
      <c r="I31" s="107"/>
      <c r="J31" s="206"/>
      <c r="K31" s="177"/>
    </row>
    <row r="32" spans="1:11" s="33" customFormat="1" ht="22.5" x14ac:dyDescent="0.2">
      <c r="A32" s="100" t="s">
        <v>1401</v>
      </c>
      <c r="B32" s="107">
        <v>13</v>
      </c>
      <c r="C32" s="100" t="s">
        <v>540</v>
      </c>
      <c r="D32" s="100" t="s">
        <v>690</v>
      </c>
      <c r="E32" s="105" t="s">
        <v>583</v>
      </c>
      <c r="F32" s="192">
        <v>0</v>
      </c>
      <c r="G32" s="107" t="s">
        <v>449</v>
      </c>
      <c r="H32" s="107">
        <v>0</v>
      </c>
      <c r="I32" s="107" t="s">
        <v>3193</v>
      </c>
      <c r="J32" s="195" t="s">
        <v>3252</v>
      </c>
      <c r="K32" s="200" t="s">
        <v>2779</v>
      </c>
    </row>
    <row r="33" spans="1:11" s="33" customFormat="1" x14ac:dyDescent="0.2">
      <c r="A33" s="100"/>
      <c r="B33" s="107"/>
      <c r="C33" s="100"/>
      <c r="D33" s="100"/>
      <c r="E33" s="105" t="s">
        <v>577</v>
      </c>
      <c r="F33" s="192">
        <v>1</v>
      </c>
      <c r="G33" s="107"/>
      <c r="H33" s="107"/>
      <c r="I33" s="107"/>
      <c r="J33" s="206"/>
      <c r="K33" s="177"/>
    </row>
    <row r="34" spans="1:11" s="33" customFormat="1" x14ac:dyDescent="0.2">
      <c r="A34" s="100"/>
      <c r="B34" s="107"/>
      <c r="C34" s="100"/>
      <c r="D34" s="100"/>
      <c r="E34" s="105" t="s">
        <v>586</v>
      </c>
      <c r="F34" s="192">
        <v>2</v>
      </c>
      <c r="G34" s="107"/>
      <c r="H34" s="107"/>
      <c r="I34" s="107"/>
      <c r="J34" s="206"/>
      <c r="K34" s="177"/>
    </row>
    <row r="35" spans="1:11" s="33" customFormat="1" x14ac:dyDescent="0.2">
      <c r="A35" s="100" t="s">
        <v>1402</v>
      </c>
      <c r="B35" s="107">
        <v>14</v>
      </c>
      <c r="C35" s="100" t="s">
        <v>540</v>
      </c>
      <c r="D35" s="100" t="s">
        <v>674</v>
      </c>
      <c r="E35" s="105" t="s">
        <v>583</v>
      </c>
      <c r="F35" s="192">
        <v>0</v>
      </c>
      <c r="G35" s="107" t="s">
        <v>449</v>
      </c>
      <c r="H35" s="107">
        <v>0</v>
      </c>
      <c r="I35" s="107" t="s">
        <v>3193</v>
      </c>
      <c r="J35" s="195" t="s">
        <v>1442</v>
      </c>
      <c r="K35" s="200" t="s">
        <v>2780</v>
      </c>
    </row>
    <row r="36" spans="1:11" s="33" customFormat="1" x14ac:dyDescent="0.2">
      <c r="A36" s="100"/>
      <c r="B36" s="107"/>
      <c r="C36" s="100"/>
      <c r="D36" s="100"/>
      <c r="E36" s="105" t="s">
        <v>577</v>
      </c>
      <c r="F36" s="192">
        <v>1</v>
      </c>
      <c r="G36" s="107"/>
      <c r="H36" s="107"/>
      <c r="I36" s="107"/>
      <c r="J36" s="206"/>
      <c r="K36" s="177"/>
    </row>
    <row r="37" spans="1:11" s="33" customFormat="1" x14ac:dyDescent="0.2">
      <c r="A37" s="100"/>
      <c r="B37" s="107"/>
      <c r="C37" s="100"/>
      <c r="D37" s="100"/>
      <c r="E37" s="105" t="s">
        <v>586</v>
      </c>
      <c r="F37" s="192">
        <v>2</v>
      </c>
      <c r="G37" s="107"/>
      <c r="H37" s="107"/>
      <c r="I37" s="107"/>
      <c r="J37" s="206"/>
      <c r="K37" s="177"/>
    </row>
    <row r="38" spans="1:11" s="33" customFormat="1" x14ac:dyDescent="0.2">
      <c r="A38" s="100" t="s">
        <v>1403</v>
      </c>
      <c r="B38" s="107">
        <v>15</v>
      </c>
      <c r="C38" s="100" t="s">
        <v>540</v>
      </c>
      <c r="D38" s="100" t="s">
        <v>675</v>
      </c>
      <c r="E38" s="105" t="s">
        <v>583</v>
      </c>
      <c r="F38" s="192">
        <v>0</v>
      </c>
      <c r="G38" s="107" t="s">
        <v>449</v>
      </c>
      <c r="H38" s="107">
        <v>0</v>
      </c>
      <c r="I38" s="107" t="s">
        <v>3193</v>
      </c>
      <c r="J38" s="195" t="s">
        <v>1442</v>
      </c>
      <c r="K38" s="200" t="s">
        <v>2781</v>
      </c>
    </row>
    <row r="39" spans="1:11" s="33" customFormat="1" x14ac:dyDescent="0.2">
      <c r="A39" s="100"/>
      <c r="B39" s="107"/>
      <c r="C39" s="100"/>
      <c r="D39" s="100"/>
      <c r="E39" s="105" t="s">
        <v>577</v>
      </c>
      <c r="F39" s="192">
        <v>1</v>
      </c>
      <c r="G39" s="107"/>
      <c r="H39" s="107"/>
      <c r="I39" s="107"/>
      <c r="J39" s="206"/>
      <c r="K39" s="177"/>
    </row>
    <row r="40" spans="1:11" s="33" customFormat="1" x14ac:dyDescent="0.2">
      <c r="A40" s="100"/>
      <c r="B40" s="107"/>
      <c r="C40" s="100"/>
      <c r="D40" s="100"/>
      <c r="E40" s="105" t="s">
        <v>586</v>
      </c>
      <c r="F40" s="192">
        <v>2</v>
      </c>
      <c r="G40" s="107"/>
      <c r="H40" s="107"/>
      <c r="I40" s="107"/>
      <c r="J40" s="206"/>
      <c r="K40" s="177"/>
    </row>
    <row r="41" spans="1:11" s="33" customFormat="1" x14ac:dyDescent="0.2">
      <c r="A41" s="100" t="s">
        <v>1404</v>
      </c>
      <c r="B41" s="107">
        <v>16</v>
      </c>
      <c r="C41" s="100" t="s">
        <v>540</v>
      </c>
      <c r="D41" s="100" t="s">
        <v>676</v>
      </c>
      <c r="E41" s="105" t="s">
        <v>583</v>
      </c>
      <c r="F41" s="192">
        <v>0</v>
      </c>
      <c r="G41" s="107" t="s">
        <v>449</v>
      </c>
      <c r="H41" s="107">
        <v>0</v>
      </c>
      <c r="I41" s="107" t="s">
        <v>3193</v>
      </c>
      <c r="J41" s="195" t="s">
        <v>1442</v>
      </c>
      <c r="K41" s="200" t="s">
        <v>2782</v>
      </c>
    </row>
    <row r="42" spans="1:11" s="33" customFormat="1" x14ac:dyDescent="0.2">
      <c r="A42" s="100"/>
      <c r="B42" s="107"/>
      <c r="C42" s="100"/>
      <c r="D42" s="100"/>
      <c r="E42" s="105" t="s">
        <v>577</v>
      </c>
      <c r="F42" s="192">
        <v>1</v>
      </c>
      <c r="G42" s="107"/>
      <c r="H42" s="107"/>
      <c r="I42" s="107"/>
      <c r="J42" s="206"/>
      <c r="K42" s="177"/>
    </row>
    <row r="43" spans="1:11" s="33" customFormat="1" x14ac:dyDescent="0.2">
      <c r="A43" s="100"/>
      <c r="B43" s="107"/>
      <c r="C43" s="100"/>
      <c r="D43" s="100"/>
      <c r="E43" s="105" t="s">
        <v>586</v>
      </c>
      <c r="F43" s="192">
        <v>2</v>
      </c>
      <c r="G43" s="107"/>
      <c r="H43" s="107"/>
      <c r="I43" s="107"/>
      <c r="J43" s="206"/>
      <c r="K43" s="177"/>
    </row>
    <row r="44" spans="1:11" s="33" customFormat="1" x14ac:dyDescent="0.2">
      <c r="A44" s="100" t="s">
        <v>1405</v>
      </c>
      <c r="B44" s="107">
        <v>17</v>
      </c>
      <c r="C44" s="100" t="s">
        <v>540</v>
      </c>
      <c r="D44" s="100" t="s">
        <v>677</v>
      </c>
      <c r="E44" s="105" t="s">
        <v>583</v>
      </c>
      <c r="F44" s="192">
        <v>0</v>
      </c>
      <c r="G44" s="107" t="s">
        <v>449</v>
      </c>
      <c r="H44" s="107">
        <v>0</v>
      </c>
      <c r="I44" s="107" t="s">
        <v>3193</v>
      </c>
      <c r="J44" s="195" t="s">
        <v>1442</v>
      </c>
      <c r="K44" s="200" t="s">
        <v>2783</v>
      </c>
    </row>
    <row r="45" spans="1:11" s="33" customFormat="1" x14ac:dyDescent="0.2">
      <c r="A45" s="100"/>
      <c r="B45" s="107"/>
      <c r="C45" s="100"/>
      <c r="D45" s="100"/>
      <c r="E45" s="105" t="s">
        <v>577</v>
      </c>
      <c r="F45" s="192">
        <v>1</v>
      </c>
      <c r="G45" s="107"/>
      <c r="H45" s="107"/>
      <c r="I45" s="107"/>
      <c r="J45" s="206"/>
      <c r="K45" s="177"/>
    </row>
    <row r="46" spans="1:11" s="33" customFormat="1" x14ac:dyDescent="0.2">
      <c r="A46" s="100"/>
      <c r="B46" s="107"/>
      <c r="C46" s="100"/>
      <c r="D46" s="100"/>
      <c r="E46" s="105" t="s">
        <v>586</v>
      </c>
      <c r="F46" s="192">
        <v>2</v>
      </c>
      <c r="G46" s="107"/>
      <c r="H46" s="107"/>
      <c r="I46" s="107"/>
      <c r="J46" s="206"/>
      <c r="K46" s="177"/>
    </row>
    <row r="47" spans="1:11" s="33" customFormat="1" x14ac:dyDescent="0.2">
      <c r="A47" s="100" t="s">
        <v>1406</v>
      </c>
      <c r="B47" s="107">
        <v>18</v>
      </c>
      <c r="C47" s="100" t="s">
        <v>540</v>
      </c>
      <c r="D47" s="100" t="s">
        <v>763</v>
      </c>
      <c r="E47" s="105" t="s">
        <v>583</v>
      </c>
      <c r="F47" s="192">
        <v>0</v>
      </c>
      <c r="G47" s="107" t="s">
        <v>449</v>
      </c>
      <c r="H47" s="107">
        <v>0</v>
      </c>
      <c r="I47" s="107" t="s">
        <v>3193</v>
      </c>
      <c r="J47" s="195" t="s">
        <v>1442</v>
      </c>
      <c r="K47" s="200" t="s">
        <v>2784</v>
      </c>
    </row>
    <row r="48" spans="1:11" s="33" customFormat="1" x14ac:dyDescent="0.2">
      <c r="A48" s="100"/>
      <c r="B48" s="107"/>
      <c r="C48" s="100"/>
      <c r="D48" s="100"/>
      <c r="E48" s="105" t="s">
        <v>577</v>
      </c>
      <c r="F48" s="192">
        <v>1</v>
      </c>
      <c r="G48" s="107"/>
      <c r="H48" s="107"/>
      <c r="I48" s="107"/>
      <c r="J48" s="206"/>
      <c r="K48" s="177"/>
    </row>
    <row r="49" spans="1:11" s="33" customFormat="1" x14ac:dyDescent="0.2">
      <c r="A49" s="100"/>
      <c r="B49" s="107"/>
      <c r="C49" s="100"/>
      <c r="D49" s="100"/>
      <c r="E49" s="105" t="s">
        <v>586</v>
      </c>
      <c r="F49" s="192">
        <v>2</v>
      </c>
      <c r="G49" s="107"/>
      <c r="H49" s="107"/>
      <c r="I49" s="107"/>
      <c r="J49" s="206"/>
      <c r="K49" s="177"/>
    </row>
    <row r="50" spans="1:11" s="33" customFormat="1" x14ac:dyDescent="0.2">
      <c r="A50" s="100" t="s">
        <v>1407</v>
      </c>
      <c r="B50" s="107">
        <v>19</v>
      </c>
      <c r="C50" s="100" t="s">
        <v>540</v>
      </c>
      <c r="D50" s="100" t="s">
        <v>764</v>
      </c>
      <c r="E50" s="105" t="s">
        <v>583</v>
      </c>
      <c r="F50" s="192">
        <v>0</v>
      </c>
      <c r="G50" s="107" t="s">
        <v>449</v>
      </c>
      <c r="H50" s="107">
        <v>0</v>
      </c>
      <c r="I50" s="107" t="s">
        <v>3193</v>
      </c>
      <c r="J50" s="195" t="s">
        <v>1442</v>
      </c>
      <c r="K50" s="200" t="s">
        <v>2785</v>
      </c>
    </row>
    <row r="51" spans="1:11" s="33" customFormat="1" x14ac:dyDescent="0.2">
      <c r="A51" s="100"/>
      <c r="B51" s="107"/>
      <c r="C51" s="100"/>
      <c r="D51" s="100"/>
      <c r="E51" s="105" t="s">
        <v>577</v>
      </c>
      <c r="F51" s="192">
        <v>1</v>
      </c>
      <c r="G51" s="107"/>
      <c r="H51" s="107"/>
      <c r="I51" s="107"/>
      <c r="J51" s="206"/>
      <c r="K51" s="177"/>
    </row>
    <row r="52" spans="1:11" s="33" customFormat="1" x14ac:dyDescent="0.2">
      <c r="A52" s="100"/>
      <c r="B52" s="107"/>
      <c r="C52" s="100"/>
      <c r="D52" s="100"/>
      <c r="E52" s="105" t="s">
        <v>586</v>
      </c>
      <c r="F52" s="192">
        <v>2</v>
      </c>
      <c r="G52" s="107"/>
      <c r="H52" s="107"/>
      <c r="I52" s="107"/>
      <c r="J52" s="206"/>
      <c r="K52" s="177"/>
    </row>
    <row r="53" spans="1:11" s="33" customFormat="1" ht="22.5" x14ac:dyDescent="0.2">
      <c r="A53" s="100" t="s">
        <v>1408</v>
      </c>
      <c r="B53" s="107">
        <v>20</v>
      </c>
      <c r="C53" s="100" t="s">
        <v>540</v>
      </c>
      <c r="D53" s="100" t="s">
        <v>765</v>
      </c>
      <c r="E53" s="105" t="s">
        <v>583</v>
      </c>
      <c r="F53" s="192">
        <v>0</v>
      </c>
      <c r="G53" s="107" t="s">
        <v>449</v>
      </c>
      <c r="H53" s="107">
        <v>0</v>
      </c>
      <c r="I53" s="107" t="s">
        <v>3193</v>
      </c>
      <c r="J53" s="195" t="s">
        <v>3252</v>
      </c>
      <c r="K53" s="200" t="s">
        <v>2786</v>
      </c>
    </row>
    <row r="54" spans="1:11" s="33" customFormat="1" x14ac:dyDescent="0.2">
      <c r="A54" s="100"/>
      <c r="B54" s="107"/>
      <c r="C54" s="100"/>
      <c r="D54" s="100"/>
      <c r="E54" s="105" t="s">
        <v>577</v>
      </c>
      <c r="F54" s="192">
        <v>1</v>
      </c>
      <c r="G54" s="107"/>
      <c r="H54" s="107"/>
      <c r="I54" s="107"/>
      <c r="J54" s="206"/>
      <c r="K54" s="177"/>
    </row>
    <row r="55" spans="1:11" s="33" customFormat="1" x14ac:dyDescent="0.2">
      <c r="A55" s="100"/>
      <c r="B55" s="107"/>
      <c r="C55" s="100"/>
      <c r="D55" s="100"/>
      <c r="E55" s="105" t="s">
        <v>586</v>
      </c>
      <c r="F55" s="192">
        <v>2</v>
      </c>
      <c r="G55" s="107"/>
      <c r="H55" s="107"/>
      <c r="I55" s="107"/>
      <c r="J55" s="206"/>
      <c r="K55" s="177"/>
    </row>
    <row r="56" spans="1:11" s="33" customFormat="1" x14ac:dyDescent="0.2">
      <c r="A56" s="100" t="s">
        <v>1409</v>
      </c>
      <c r="B56" s="107">
        <v>21</v>
      </c>
      <c r="C56" s="100" t="s">
        <v>540</v>
      </c>
      <c r="D56" s="100" t="s">
        <v>766</v>
      </c>
      <c r="E56" s="105" t="s">
        <v>583</v>
      </c>
      <c r="F56" s="192">
        <v>0</v>
      </c>
      <c r="G56" s="107" t="s">
        <v>449</v>
      </c>
      <c r="H56" s="107">
        <v>0</v>
      </c>
      <c r="I56" s="107" t="s">
        <v>3193</v>
      </c>
      <c r="J56" s="195" t="s">
        <v>1442</v>
      </c>
      <c r="K56" s="200" t="s">
        <v>2787</v>
      </c>
    </row>
    <row r="57" spans="1:11" s="33" customFormat="1" x14ac:dyDescent="0.2">
      <c r="A57" s="100"/>
      <c r="B57" s="107"/>
      <c r="C57" s="100"/>
      <c r="D57" s="100"/>
      <c r="E57" s="105" t="s">
        <v>577</v>
      </c>
      <c r="F57" s="192">
        <v>1</v>
      </c>
      <c r="G57" s="107"/>
      <c r="H57" s="107"/>
      <c r="I57" s="107"/>
      <c r="J57" s="206"/>
      <c r="K57" s="177"/>
    </row>
    <row r="58" spans="1:11" s="33" customFormat="1" x14ac:dyDescent="0.2">
      <c r="A58" s="100"/>
      <c r="B58" s="107"/>
      <c r="C58" s="100"/>
      <c r="D58" s="100"/>
      <c r="E58" s="105" t="s">
        <v>586</v>
      </c>
      <c r="F58" s="192">
        <v>2</v>
      </c>
      <c r="G58" s="107"/>
      <c r="H58" s="107"/>
      <c r="I58" s="107"/>
      <c r="J58" s="206"/>
      <c r="K58" s="177"/>
    </row>
    <row r="59" spans="1:11" s="33" customFormat="1" x14ac:dyDescent="0.2">
      <c r="A59" s="100" t="s">
        <v>1410</v>
      </c>
      <c r="B59" s="107">
        <v>22</v>
      </c>
      <c r="C59" s="100" t="s">
        <v>540</v>
      </c>
      <c r="D59" s="100" t="s">
        <v>767</v>
      </c>
      <c r="E59" s="105" t="s">
        <v>583</v>
      </c>
      <c r="F59" s="192">
        <v>0</v>
      </c>
      <c r="G59" s="107" t="s">
        <v>449</v>
      </c>
      <c r="H59" s="107">
        <v>0</v>
      </c>
      <c r="I59" s="107" t="s">
        <v>3193</v>
      </c>
      <c r="J59" s="195" t="s">
        <v>1442</v>
      </c>
      <c r="K59" s="200" t="s">
        <v>2788</v>
      </c>
    </row>
    <row r="60" spans="1:11" s="33" customFormat="1" x14ac:dyDescent="0.2">
      <c r="A60" s="100"/>
      <c r="B60" s="107"/>
      <c r="C60" s="100"/>
      <c r="D60" s="100"/>
      <c r="E60" s="105" t="s">
        <v>577</v>
      </c>
      <c r="F60" s="192">
        <v>1</v>
      </c>
      <c r="G60" s="107"/>
      <c r="H60" s="107"/>
      <c r="I60" s="107"/>
      <c r="J60" s="206"/>
      <c r="K60" s="177"/>
    </row>
    <row r="61" spans="1:11" s="33" customFormat="1" x14ac:dyDescent="0.2">
      <c r="A61" s="100"/>
      <c r="B61" s="107"/>
      <c r="C61" s="100"/>
      <c r="D61" s="100"/>
      <c r="E61" s="105" t="s">
        <v>586</v>
      </c>
      <c r="F61" s="192">
        <v>2</v>
      </c>
      <c r="G61" s="107"/>
      <c r="H61" s="107"/>
      <c r="I61" s="107"/>
      <c r="J61" s="206"/>
      <c r="K61" s="177"/>
    </row>
    <row r="62" spans="1:11" s="33" customFormat="1" x14ac:dyDescent="0.2">
      <c r="A62" s="100" t="s">
        <v>1411</v>
      </c>
      <c r="B62" s="107">
        <v>23</v>
      </c>
      <c r="C62" s="100" t="s">
        <v>540</v>
      </c>
      <c r="D62" s="100" t="s">
        <v>768</v>
      </c>
      <c r="E62" s="105" t="s">
        <v>583</v>
      </c>
      <c r="F62" s="192">
        <v>0</v>
      </c>
      <c r="G62" s="107" t="s">
        <v>449</v>
      </c>
      <c r="H62" s="107">
        <v>0</v>
      </c>
      <c r="I62" s="107" t="s">
        <v>3193</v>
      </c>
      <c r="J62" s="195" t="s">
        <v>1442</v>
      </c>
      <c r="K62" s="200" t="s">
        <v>2789</v>
      </c>
    </row>
    <row r="63" spans="1:11" s="33" customFormat="1" x14ac:dyDescent="0.2">
      <c r="A63" s="100"/>
      <c r="B63" s="107"/>
      <c r="C63" s="100"/>
      <c r="D63" s="100"/>
      <c r="E63" s="105" t="s">
        <v>577</v>
      </c>
      <c r="F63" s="192">
        <v>1</v>
      </c>
      <c r="G63" s="107"/>
      <c r="H63" s="107"/>
      <c r="I63" s="107"/>
      <c r="J63" s="206"/>
      <c r="K63" s="177"/>
    </row>
    <row r="64" spans="1:11" s="33" customFormat="1" x14ac:dyDescent="0.2">
      <c r="A64" s="100"/>
      <c r="B64" s="107"/>
      <c r="C64" s="100"/>
      <c r="D64" s="100"/>
      <c r="E64" s="105" t="s">
        <v>586</v>
      </c>
      <c r="F64" s="192">
        <v>2</v>
      </c>
      <c r="G64" s="107"/>
      <c r="H64" s="107"/>
      <c r="I64" s="107"/>
      <c r="J64" s="206"/>
      <c r="K64" s="177"/>
    </row>
    <row r="65" spans="1:11" s="33" customFormat="1" x14ac:dyDescent="0.2">
      <c r="A65" s="100" t="s">
        <v>1412</v>
      </c>
      <c r="B65" s="107">
        <v>24</v>
      </c>
      <c r="C65" s="100" t="s">
        <v>540</v>
      </c>
      <c r="D65" s="100" t="s">
        <v>769</v>
      </c>
      <c r="E65" s="105" t="s">
        <v>583</v>
      </c>
      <c r="F65" s="192">
        <v>0</v>
      </c>
      <c r="G65" s="107" t="s">
        <v>449</v>
      </c>
      <c r="H65" s="107">
        <v>0</v>
      </c>
      <c r="I65" s="107" t="s">
        <v>3193</v>
      </c>
      <c r="J65" s="195" t="s">
        <v>1442</v>
      </c>
      <c r="K65" s="200" t="s">
        <v>2790</v>
      </c>
    </row>
    <row r="66" spans="1:11" s="33" customFormat="1" x14ac:dyDescent="0.2">
      <c r="A66" s="100"/>
      <c r="B66" s="107"/>
      <c r="C66" s="100"/>
      <c r="D66" s="100"/>
      <c r="E66" s="105" t="s">
        <v>577</v>
      </c>
      <c r="F66" s="192">
        <v>1</v>
      </c>
      <c r="G66" s="107"/>
      <c r="H66" s="107"/>
      <c r="I66" s="107"/>
      <c r="J66" s="206"/>
      <c r="K66" s="177"/>
    </row>
    <row r="67" spans="1:11" s="33" customFormat="1" x14ac:dyDescent="0.2">
      <c r="A67" s="100"/>
      <c r="B67" s="107"/>
      <c r="C67" s="100"/>
      <c r="D67" s="100"/>
      <c r="E67" s="105" t="s">
        <v>586</v>
      </c>
      <c r="F67" s="192">
        <v>2</v>
      </c>
      <c r="G67" s="107"/>
      <c r="H67" s="107"/>
      <c r="I67" s="107"/>
      <c r="J67" s="206"/>
      <c r="K67" s="177"/>
    </row>
    <row r="68" spans="1:11" s="33" customFormat="1" x14ac:dyDescent="0.2">
      <c r="A68" s="100" t="s">
        <v>1413</v>
      </c>
      <c r="B68" s="107">
        <v>25</v>
      </c>
      <c r="C68" s="100" t="s">
        <v>540</v>
      </c>
      <c r="D68" s="100" t="s">
        <v>770</v>
      </c>
      <c r="E68" s="105" t="s">
        <v>583</v>
      </c>
      <c r="F68" s="192">
        <v>0</v>
      </c>
      <c r="G68" s="107" t="s">
        <v>449</v>
      </c>
      <c r="H68" s="107">
        <v>0</v>
      </c>
      <c r="I68" s="107" t="s">
        <v>3193</v>
      </c>
      <c r="J68" s="195" t="s">
        <v>1442</v>
      </c>
      <c r="K68" s="200" t="s">
        <v>2791</v>
      </c>
    </row>
    <row r="69" spans="1:11" s="33" customFormat="1" x14ac:dyDescent="0.2">
      <c r="A69" s="100"/>
      <c r="B69" s="107"/>
      <c r="C69" s="100"/>
      <c r="D69" s="100"/>
      <c r="E69" s="105" t="s">
        <v>577</v>
      </c>
      <c r="F69" s="192">
        <v>1</v>
      </c>
      <c r="G69" s="107"/>
      <c r="H69" s="107"/>
      <c r="I69" s="107"/>
      <c r="J69" s="206"/>
      <c r="K69" s="177"/>
    </row>
    <row r="70" spans="1:11" s="33" customFormat="1" x14ac:dyDescent="0.2">
      <c r="A70" s="100"/>
      <c r="B70" s="107"/>
      <c r="C70" s="100"/>
      <c r="D70" s="100"/>
      <c r="E70" s="105" t="s">
        <v>586</v>
      </c>
      <c r="F70" s="192">
        <v>2</v>
      </c>
      <c r="G70" s="107"/>
      <c r="H70" s="107"/>
      <c r="I70" s="107"/>
      <c r="J70" s="206"/>
      <c r="K70" s="177"/>
    </row>
    <row r="71" spans="1:11" s="33" customFormat="1" x14ac:dyDescent="0.2">
      <c r="A71" s="100" t="s">
        <v>1414</v>
      </c>
      <c r="B71" s="107">
        <v>26</v>
      </c>
      <c r="C71" s="100" t="s">
        <v>540</v>
      </c>
      <c r="D71" s="100" t="s">
        <v>813</v>
      </c>
      <c r="E71" s="105" t="s">
        <v>583</v>
      </c>
      <c r="F71" s="192">
        <v>0</v>
      </c>
      <c r="G71" s="107" t="s">
        <v>449</v>
      </c>
      <c r="H71" s="107">
        <v>0</v>
      </c>
      <c r="I71" s="107" t="s">
        <v>3193</v>
      </c>
      <c r="J71" s="195" t="s">
        <v>1442</v>
      </c>
      <c r="K71" s="200" t="s">
        <v>2792</v>
      </c>
    </row>
    <row r="72" spans="1:11" s="33" customFormat="1" x14ac:dyDescent="0.2">
      <c r="A72" s="100"/>
      <c r="B72" s="107"/>
      <c r="C72" s="100"/>
      <c r="D72" s="100"/>
      <c r="E72" s="105" t="s">
        <v>577</v>
      </c>
      <c r="F72" s="192">
        <v>1</v>
      </c>
      <c r="G72" s="107"/>
      <c r="H72" s="107"/>
      <c r="I72" s="107"/>
      <c r="J72" s="206"/>
      <c r="K72" s="177"/>
    </row>
    <row r="73" spans="1:11" s="33" customFormat="1" x14ac:dyDescent="0.2">
      <c r="A73" s="100"/>
      <c r="B73" s="107"/>
      <c r="C73" s="100"/>
      <c r="D73" s="100"/>
      <c r="E73" s="105" t="s">
        <v>586</v>
      </c>
      <c r="F73" s="192">
        <v>2</v>
      </c>
      <c r="G73" s="107"/>
      <c r="H73" s="107"/>
      <c r="I73" s="107"/>
      <c r="J73" s="206"/>
      <c r="K73" s="177"/>
    </row>
    <row r="74" spans="1:11" s="33" customFormat="1" ht="22.5" x14ac:dyDescent="0.2">
      <c r="A74" s="100" t="s">
        <v>1415</v>
      </c>
      <c r="B74" s="107">
        <v>27</v>
      </c>
      <c r="C74" s="100" t="s">
        <v>540</v>
      </c>
      <c r="D74" s="100" t="s">
        <v>691</v>
      </c>
      <c r="E74" s="105" t="s">
        <v>583</v>
      </c>
      <c r="F74" s="192">
        <v>0</v>
      </c>
      <c r="G74" s="107" t="s">
        <v>449</v>
      </c>
      <c r="H74" s="107">
        <v>0</v>
      </c>
      <c r="I74" s="107" t="s">
        <v>3193</v>
      </c>
      <c r="J74" s="195" t="s">
        <v>3252</v>
      </c>
      <c r="K74" s="200" t="s">
        <v>2793</v>
      </c>
    </row>
    <row r="75" spans="1:11" s="33" customFormat="1" x14ac:dyDescent="0.2">
      <c r="A75" s="100"/>
      <c r="B75" s="107"/>
      <c r="C75" s="100"/>
      <c r="D75" s="100"/>
      <c r="E75" s="105" t="s">
        <v>577</v>
      </c>
      <c r="F75" s="192">
        <v>1</v>
      </c>
      <c r="G75" s="107"/>
      <c r="H75" s="107"/>
      <c r="I75" s="107"/>
      <c r="J75" s="206"/>
      <c r="K75" s="177"/>
    </row>
    <row r="76" spans="1:11" s="33" customFormat="1" x14ac:dyDescent="0.2">
      <c r="A76" s="100"/>
      <c r="B76" s="107"/>
      <c r="C76" s="100"/>
      <c r="D76" s="100"/>
      <c r="E76" s="105" t="s">
        <v>586</v>
      </c>
      <c r="F76" s="192">
        <v>2</v>
      </c>
      <c r="G76" s="107"/>
      <c r="H76" s="107"/>
      <c r="I76" s="107"/>
      <c r="J76" s="206"/>
      <c r="K76" s="177"/>
    </row>
    <row r="77" spans="1:11" s="33" customFormat="1" x14ac:dyDescent="0.2">
      <c r="A77" s="100" t="s">
        <v>1416</v>
      </c>
      <c r="B77" s="107">
        <v>28</v>
      </c>
      <c r="C77" s="100" t="s">
        <v>540</v>
      </c>
      <c r="D77" s="100" t="s">
        <v>678</v>
      </c>
      <c r="E77" s="105" t="s">
        <v>583</v>
      </c>
      <c r="F77" s="192">
        <v>0</v>
      </c>
      <c r="G77" s="107" t="s">
        <v>449</v>
      </c>
      <c r="H77" s="107">
        <v>0</v>
      </c>
      <c r="I77" s="107" t="s">
        <v>3193</v>
      </c>
      <c r="J77" s="195" t="s">
        <v>1442</v>
      </c>
      <c r="K77" s="200" t="s">
        <v>2794</v>
      </c>
    </row>
    <row r="78" spans="1:11" s="33" customFormat="1" x14ac:dyDescent="0.2">
      <c r="A78" s="100"/>
      <c r="B78" s="107"/>
      <c r="C78" s="100"/>
      <c r="D78" s="100"/>
      <c r="E78" s="105" t="s">
        <v>577</v>
      </c>
      <c r="F78" s="192">
        <v>1</v>
      </c>
      <c r="G78" s="107"/>
      <c r="H78" s="107"/>
      <c r="I78" s="107"/>
      <c r="J78" s="206"/>
      <c r="K78" s="177"/>
    </row>
    <row r="79" spans="1:11" s="33" customFormat="1" x14ac:dyDescent="0.2">
      <c r="A79" s="100"/>
      <c r="B79" s="107"/>
      <c r="C79" s="100"/>
      <c r="D79" s="100"/>
      <c r="E79" s="105" t="s">
        <v>586</v>
      </c>
      <c r="F79" s="192">
        <v>2</v>
      </c>
      <c r="G79" s="107"/>
      <c r="H79" s="107"/>
      <c r="I79" s="107"/>
      <c r="J79" s="206"/>
      <c r="K79" s="177"/>
    </row>
    <row r="80" spans="1:11" s="33" customFormat="1" x14ac:dyDescent="0.2">
      <c r="A80" s="100" t="s">
        <v>1417</v>
      </c>
      <c r="B80" s="107">
        <v>29</v>
      </c>
      <c r="C80" s="100" t="s">
        <v>540</v>
      </c>
      <c r="D80" s="100" t="s">
        <v>771</v>
      </c>
      <c r="E80" s="105" t="s">
        <v>583</v>
      </c>
      <c r="F80" s="192">
        <v>0</v>
      </c>
      <c r="G80" s="107" t="s">
        <v>449</v>
      </c>
      <c r="H80" s="107">
        <v>0</v>
      </c>
      <c r="I80" s="107" t="s">
        <v>3193</v>
      </c>
      <c r="J80" s="195" t="s">
        <v>1442</v>
      </c>
      <c r="K80" s="200" t="s">
        <v>2795</v>
      </c>
    </row>
    <row r="81" spans="1:11" s="33" customFormat="1" x14ac:dyDescent="0.2">
      <c r="A81" s="100"/>
      <c r="B81" s="107"/>
      <c r="C81" s="100"/>
      <c r="D81" s="100"/>
      <c r="E81" s="105" t="s">
        <v>577</v>
      </c>
      <c r="F81" s="192">
        <v>1</v>
      </c>
      <c r="G81" s="107"/>
      <c r="H81" s="107"/>
      <c r="I81" s="107"/>
      <c r="J81" s="206"/>
      <c r="K81" s="177"/>
    </row>
    <row r="82" spans="1:11" s="33" customFormat="1" x14ac:dyDescent="0.2">
      <c r="A82" s="100"/>
      <c r="B82" s="107"/>
      <c r="C82" s="100"/>
      <c r="D82" s="100"/>
      <c r="E82" s="105" t="s">
        <v>586</v>
      </c>
      <c r="F82" s="192">
        <v>2</v>
      </c>
      <c r="G82" s="107"/>
      <c r="H82" s="107"/>
      <c r="I82" s="107"/>
      <c r="J82" s="206"/>
      <c r="K82" s="177"/>
    </row>
    <row r="83" spans="1:11" s="33" customFormat="1" x14ac:dyDescent="0.2">
      <c r="A83" s="100" t="s">
        <v>1418</v>
      </c>
      <c r="B83" s="107">
        <v>30</v>
      </c>
      <c r="C83" s="100" t="s">
        <v>540</v>
      </c>
      <c r="D83" s="100" t="s">
        <v>679</v>
      </c>
      <c r="E83" s="105" t="s">
        <v>583</v>
      </c>
      <c r="F83" s="192">
        <v>0</v>
      </c>
      <c r="G83" s="107" t="s">
        <v>449</v>
      </c>
      <c r="H83" s="107">
        <v>0</v>
      </c>
      <c r="I83" s="107" t="s">
        <v>3193</v>
      </c>
      <c r="J83" s="195" t="s">
        <v>1442</v>
      </c>
      <c r="K83" s="200" t="s">
        <v>2796</v>
      </c>
    </row>
    <row r="84" spans="1:11" s="33" customFormat="1" x14ac:dyDescent="0.2">
      <c r="A84" s="100"/>
      <c r="B84" s="107"/>
      <c r="C84" s="100"/>
      <c r="D84" s="100"/>
      <c r="E84" s="105" t="s">
        <v>577</v>
      </c>
      <c r="F84" s="192">
        <v>1</v>
      </c>
      <c r="G84" s="107"/>
      <c r="H84" s="107"/>
      <c r="I84" s="107"/>
      <c r="J84" s="206"/>
      <c r="K84" s="177"/>
    </row>
    <row r="85" spans="1:11" s="33" customFormat="1" x14ac:dyDescent="0.2">
      <c r="A85" s="100"/>
      <c r="B85" s="107"/>
      <c r="C85" s="100"/>
      <c r="D85" s="100"/>
      <c r="E85" s="105" t="s">
        <v>586</v>
      </c>
      <c r="F85" s="192">
        <v>2</v>
      </c>
      <c r="G85" s="107"/>
      <c r="H85" s="107"/>
      <c r="I85" s="107"/>
      <c r="J85" s="206"/>
      <c r="K85" s="177"/>
    </row>
    <row r="86" spans="1:11" s="33" customFormat="1" x14ac:dyDescent="0.2">
      <c r="A86" s="100" t="s">
        <v>1419</v>
      </c>
      <c r="B86" s="107">
        <v>31</v>
      </c>
      <c r="C86" s="100" t="s">
        <v>540</v>
      </c>
      <c r="D86" s="100" t="s">
        <v>772</v>
      </c>
      <c r="E86" s="105" t="s">
        <v>583</v>
      </c>
      <c r="F86" s="192">
        <v>0</v>
      </c>
      <c r="G86" s="107" t="s">
        <v>449</v>
      </c>
      <c r="H86" s="107">
        <v>0</v>
      </c>
      <c r="I86" s="107" t="s">
        <v>3193</v>
      </c>
      <c r="J86" s="195" t="s">
        <v>1442</v>
      </c>
      <c r="K86" s="200" t="s">
        <v>2797</v>
      </c>
    </row>
    <row r="87" spans="1:11" s="33" customFormat="1" x14ac:dyDescent="0.2">
      <c r="A87" s="100"/>
      <c r="B87" s="107"/>
      <c r="C87" s="100"/>
      <c r="D87" s="100"/>
      <c r="E87" s="105" t="s">
        <v>577</v>
      </c>
      <c r="F87" s="192">
        <v>1</v>
      </c>
      <c r="G87" s="107"/>
      <c r="H87" s="107"/>
      <c r="I87" s="107"/>
      <c r="J87" s="206"/>
      <c r="K87" s="177"/>
    </row>
    <row r="88" spans="1:11" s="33" customFormat="1" x14ac:dyDescent="0.2">
      <c r="A88" s="100"/>
      <c r="B88" s="107"/>
      <c r="C88" s="100"/>
      <c r="D88" s="100"/>
      <c r="E88" s="105" t="s">
        <v>586</v>
      </c>
      <c r="F88" s="192">
        <v>2</v>
      </c>
      <c r="G88" s="107"/>
      <c r="H88" s="107"/>
      <c r="I88" s="107"/>
      <c r="J88" s="206"/>
      <c r="K88" s="177"/>
    </row>
    <row r="89" spans="1:11" s="33" customFormat="1" x14ac:dyDescent="0.2">
      <c r="A89" s="100" t="s">
        <v>1420</v>
      </c>
      <c r="B89" s="107">
        <v>32</v>
      </c>
      <c r="C89" s="100" t="s">
        <v>540</v>
      </c>
      <c r="D89" s="100" t="s">
        <v>681</v>
      </c>
      <c r="E89" s="105" t="s">
        <v>583</v>
      </c>
      <c r="F89" s="192">
        <v>0</v>
      </c>
      <c r="G89" s="107" t="s">
        <v>449</v>
      </c>
      <c r="H89" s="107">
        <v>0</v>
      </c>
      <c r="I89" s="107" t="s">
        <v>3193</v>
      </c>
      <c r="J89" s="195" t="s">
        <v>1442</v>
      </c>
      <c r="K89" s="200" t="s">
        <v>2798</v>
      </c>
    </row>
    <row r="90" spans="1:11" s="33" customFormat="1" x14ac:dyDescent="0.2">
      <c r="A90" s="100"/>
      <c r="B90" s="107"/>
      <c r="C90" s="100"/>
      <c r="D90" s="100"/>
      <c r="E90" s="105" t="s">
        <v>577</v>
      </c>
      <c r="F90" s="192">
        <v>1</v>
      </c>
      <c r="G90" s="107"/>
      <c r="H90" s="107"/>
      <c r="I90" s="107"/>
      <c r="J90" s="206"/>
      <c r="K90" s="177"/>
    </row>
    <row r="91" spans="1:11" s="33" customFormat="1" x14ac:dyDescent="0.2">
      <c r="A91" s="100"/>
      <c r="B91" s="107"/>
      <c r="C91" s="100"/>
      <c r="D91" s="100"/>
      <c r="E91" s="105" t="s">
        <v>586</v>
      </c>
      <c r="F91" s="192">
        <v>2</v>
      </c>
      <c r="G91" s="107"/>
      <c r="H91" s="107"/>
      <c r="I91" s="107"/>
      <c r="J91" s="206"/>
      <c r="K91" s="177"/>
    </row>
    <row r="92" spans="1:11" s="33" customFormat="1" x14ac:dyDescent="0.2">
      <c r="A92" s="100" t="s">
        <v>1421</v>
      </c>
      <c r="B92" s="107">
        <v>33</v>
      </c>
      <c r="C92" s="100" t="s">
        <v>540</v>
      </c>
      <c r="D92" s="100" t="s">
        <v>682</v>
      </c>
      <c r="E92" s="105" t="s">
        <v>583</v>
      </c>
      <c r="F92" s="192">
        <v>0</v>
      </c>
      <c r="G92" s="107" t="s">
        <v>449</v>
      </c>
      <c r="H92" s="107">
        <v>0</v>
      </c>
      <c r="I92" s="107" t="s">
        <v>3193</v>
      </c>
      <c r="J92" s="195" t="s">
        <v>1442</v>
      </c>
      <c r="K92" s="200" t="s">
        <v>2799</v>
      </c>
    </row>
    <row r="93" spans="1:11" s="33" customFormat="1" x14ac:dyDescent="0.2">
      <c r="A93" s="100"/>
      <c r="B93" s="107"/>
      <c r="C93" s="100"/>
      <c r="D93" s="100"/>
      <c r="E93" s="105" t="s">
        <v>577</v>
      </c>
      <c r="F93" s="192">
        <v>1</v>
      </c>
      <c r="G93" s="107"/>
      <c r="H93" s="107"/>
      <c r="I93" s="107"/>
      <c r="J93" s="206"/>
      <c r="K93" s="177"/>
    </row>
    <row r="94" spans="1:11" s="33" customFormat="1" x14ac:dyDescent="0.2">
      <c r="A94" s="100"/>
      <c r="B94" s="107"/>
      <c r="C94" s="100"/>
      <c r="D94" s="100"/>
      <c r="E94" s="105" t="s">
        <v>586</v>
      </c>
      <c r="F94" s="192">
        <v>2</v>
      </c>
      <c r="G94" s="107"/>
      <c r="H94" s="107"/>
      <c r="I94" s="107"/>
      <c r="J94" s="206"/>
      <c r="K94" s="177"/>
    </row>
    <row r="95" spans="1:11" s="33" customFormat="1" x14ac:dyDescent="0.2">
      <c r="A95" s="100" t="s">
        <v>1422</v>
      </c>
      <c r="B95" s="107">
        <v>34</v>
      </c>
      <c r="C95" s="100" t="s">
        <v>540</v>
      </c>
      <c r="D95" s="100" t="s">
        <v>773</v>
      </c>
      <c r="E95" s="105" t="s">
        <v>583</v>
      </c>
      <c r="F95" s="192">
        <v>0</v>
      </c>
      <c r="G95" s="107" t="s">
        <v>449</v>
      </c>
      <c r="H95" s="107">
        <v>0</v>
      </c>
      <c r="I95" s="107" t="s">
        <v>3193</v>
      </c>
      <c r="J95" s="195" t="s">
        <v>1442</v>
      </c>
      <c r="K95" s="200" t="s">
        <v>2800</v>
      </c>
    </row>
    <row r="96" spans="1:11" s="33" customFormat="1" x14ac:dyDescent="0.2">
      <c r="A96" s="100"/>
      <c r="B96" s="107"/>
      <c r="C96" s="100"/>
      <c r="D96" s="100"/>
      <c r="E96" s="105" t="s">
        <v>577</v>
      </c>
      <c r="F96" s="192">
        <v>1</v>
      </c>
      <c r="G96" s="107"/>
      <c r="H96" s="107"/>
      <c r="I96" s="107"/>
      <c r="J96" s="206"/>
      <c r="K96" s="177"/>
    </row>
    <row r="97" spans="1:11" s="33" customFormat="1" x14ac:dyDescent="0.2">
      <c r="A97" s="100"/>
      <c r="B97" s="107"/>
      <c r="C97" s="100"/>
      <c r="D97" s="100"/>
      <c r="E97" s="105" t="s">
        <v>586</v>
      </c>
      <c r="F97" s="192">
        <v>2</v>
      </c>
      <c r="G97" s="107"/>
      <c r="H97" s="107"/>
      <c r="I97" s="107"/>
      <c r="J97" s="206"/>
      <c r="K97" s="177"/>
    </row>
    <row r="98" spans="1:11" s="33" customFormat="1" x14ac:dyDescent="0.2">
      <c r="A98" s="100" t="s">
        <v>1423</v>
      </c>
      <c r="B98" s="107">
        <v>35</v>
      </c>
      <c r="C98" s="100" t="s">
        <v>540</v>
      </c>
      <c r="D98" s="100" t="s">
        <v>684</v>
      </c>
      <c r="E98" s="105" t="s">
        <v>583</v>
      </c>
      <c r="F98" s="192">
        <v>0</v>
      </c>
      <c r="G98" s="107" t="s">
        <v>449</v>
      </c>
      <c r="H98" s="107">
        <v>0</v>
      </c>
      <c r="I98" s="107" t="s">
        <v>3193</v>
      </c>
      <c r="J98" s="195" t="s">
        <v>1442</v>
      </c>
      <c r="K98" s="200" t="s">
        <v>2801</v>
      </c>
    </row>
    <row r="99" spans="1:11" s="33" customFormat="1" x14ac:dyDescent="0.2">
      <c r="A99" s="100"/>
      <c r="B99" s="107"/>
      <c r="C99" s="100"/>
      <c r="D99" s="100"/>
      <c r="E99" s="105" t="s">
        <v>577</v>
      </c>
      <c r="F99" s="192">
        <v>1</v>
      </c>
      <c r="G99" s="107"/>
      <c r="H99" s="107"/>
      <c r="I99" s="107"/>
      <c r="J99" s="206"/>
      <c r="K99" s="177"/>
    </row>
    <row r="100" spans="1:11" s="33" customFormat="1" x14ac:dyDescent="0.2">
      <c r="A100" s="100"/>
      <c r="B100" s="107"/>
      <c r="C100" s="100"/>
      <c r="D100" s="100"/>
      <c r="E100" s="105" t="s">
        <v>586</v>
      </c>
      <c r="F100" s="192">
        <v>2</v>
      </c>
      <c r="G100" s="107"/>
      <c r="H100" s="107"/>
      <c r="I100" s="107"/>
      <c r="J100" s="206"/>
      <c r="K100" s="177"/>
    </row>
    <row r="101" spans="1:11" s="33" customFormat="1" x14ac:dyDescent="0.2">
      <c r="A101" s="100" t="s">
        <v>1424</v>
      </c>
      <c r="B101" s="107">
        <v>36</v>
      </c>
      <c r="C101" s="100" t="s">
        <v>540</v>
      </c>
      <c r="D101" s="100" t="s">
        <v>774</v>
      </c>
      <c r="E101" s="105" t="s">
        <v>583</v>
      </c>
      <c r="F101" s="192">
        <v>0</v>
      </c>
      <c r="G101" s="107" t="s">
        <v>449</v>
      </c>
      <c r="H101" s="107">
        <v>0</v>
      </c>
      <c r="I101" s="107" t="s">
        <v>3193</v>
      </c>
      <c r="J101" s="195" t="s">
        <v>1442</v>
      </c>
      <c r="K101" s="200" t="s">
        <v>2802</v>
      </c>
    </row>
    <row r="102" spans="1:11" s="33" customFormat="1" x14ac:dyDescent="0.2">
      <c r="A102" s="100"/>
      <c r="B102" s="107"/>
      <c r="C102" s="100"/>
      <c r="D102" s="100"/>
      <c r="E102" s="105" t="s">
        <v>577</v>
      </c>
      <c r="F102" s="192">
        <v>1</v>
      </c>
      <c r="G102" s="107"/>
      <c r="H102" s="107"/>
      <c r="I102" s="107"/>
      <c r="J102" s="206"/>
      <c r="K102" s="177"/>
    </row>
    <row r="103" spans="1:11" s="33" customFormat="1" x14ac:dyDescent="0.2">
      <c r="A103" s="100"/>
      <c r="B103" s="107"/>
      <c r="C103" s="100"/>
      <c r="D103" s="100"/>
      <c r="E103" s="105" t="s">
        <v>586</v>
      </c>
      <c r="F103" s="192">
        <v>2</v>
      </c>
      <c r="G103" s="107"/>
      <c r="H103" s="107"/>
      <c r="I103" s="107"/>
      <c r="J103" s="206"/>
      <c r="K103" s="177"/>
    </row>
    <row r="104" spans="1:11" s="33" customFormat="1" x14ac:dyDescent="0.2">
      <c r="A104" s="100" t="s">
        <v>1425</v>
      </c>
      <c r="B104" s="107">
        <v>37</v>
      </c>
      <c r="C104" s="100" t="s">
        <v>540</v>
      </c>
      <c r="D104" s="100" t="s">
        <v>686</v>
      </c>
      <c r="E104" s="105" t="s">
        <v>583</v>
      </c>
      <c r="F104" s="192">
        <v>0</v>
      </c>
      <c r="G104" s="107" t="s">
        <v>449</v>
      </c>
      <c r="H104" s="107">
        <v>0</v>
      </c>
      <c r="I104" s="107" t="s">
        <v>3193</v>
      </c>
      <c r="J104" s="195" t="s">
        <v>1442</v>
      </c>
      <c r="K104" s="200" t="s">
        <v>2803</v>
      </c>
    </row>
    <row r="105" spans="1:11" s="33" customFormat="1" x14ac:dyDescent="0.2">
      <c r="A105" s="100"/>
      <c r="B105" s="107"/>
      <c r="C105" s="100"/>
      <c r="D105" s="100"/>
      <c r="E105" s="105" t="s">
        <v>577</v>
      </c>
      <c r="F105" s="192">
        <v>1</v>
      </c>
      <c r="G105" s="107"/>
      <c r="H105" s="107"/>
      <c r="I105" s="107"/>
      <c r="J105" s="206"/>
      <c r="K105" s="177"/>
    </row>
    <row r="106" spans="1:11" s="33" customFormat="1" x14ac:dyDescent="0.2">
      <c r="A106" s="100"/>
      <c r="B106" s="107"/>
      <c r="C106" s="100"/>
      <c r="D106" s="100"/>
      <c r="E106" s="105" t="s">
        <v>586</v>
      </c>
      <c r="F106" s="192">
        <v>2</v>
      </c>
      <c r="G106" s="107"/>
      <c r="H106" s="107"/>
      <c r="I106" s="107"/>
      <c r="J106" s="206"/>
      <c r="K106" s="177"/>
    </row>
    <row r="107" spans="1:11" s="33" customFormat="1" x14ac:dyDescent="0.2">
      <c r="A107" s="100" t="s">
        <v>1426</v>
      </c>
      <c r="B107" s="107">
        <v>38</v>
      </c>
      <c r="C107" s="100" t="s">
        <v>540</v>
      </c>
      <c r="D107" s="100" t="s">
        <v>687</v>
      </c>
      <c r="E107" s="105" t="s">
        <v>583</v>
      </c>
      <c r="F107" s="192">
        <v>0</v>
      </c>
      <c r="G107" s="107" t="s">
        <v>449</v>
      </c>
      <c r="H107" s="107">
        <v>0</v>
      </c>
      <c r="I107" s="107" t="s">
        <v>3193</v>
      </c>
      <c r="J107" s="195" t="s">
        <v>1442</v>
      </c>
      <c r="K107" s="200" t="s">
        <v>2804</v>
      </c>
    </row>
    <row r="108" spans="1:11" s="33" customFormat="1" x14ac:dyDescent="0.2">
      <c r="A108" s="100"/>
      <c r="B108" s="107"/>
      <c r="C108" s="100"/>
      <c r="D108" s="100"/>
      <c r="E108" s="105" t="s">
        <v>577</v>
      </c>
      <c r="F108" s="192">
        <v>1</v>
      </c>
      <c r="G108" s="107"/>
      <c r="H108" s="107"/>
      <c r="I108" s="107"/>
      <c r="J108" s="206"/>
      <c r="K108" s="177"/>
    </row>
    <row r="109" spans="1:11" s="33" customFormat="1" x14ac:dyDescent="0.2">
      <c r="A109" s="100"/>
      <c r="B109" s="107"/>
      <c r="C109" s="100"/>
      <c r="D109" s="100"/>
      <c r="E109" s="105" t="s">
        <v>586</v>
      </c>
      <c r="F109" s="192">
        <v>2</v>
      </c>
      <c r="G109" s="107"/>
      <c r="H109" s="107"/>
      <c r="I109" s="107"/>
      <c r="J109" s="206"/>
      <c r="K109" s="177"/>
    </row>
    <row r="110" spans="1:11" s="33" customFormat="1" x14ac:dyDescent="0.2">
      <c r="A110" s="100" t="s">
        <v>1427</v>
      </c>
      <c r="B110" s="107">
        <v>39</v>
      </c>
      <c r="C110" s="100" t="s">
        <v>540</v>
      </c>
      <c r="D110" s="100" t="s">
        <v>688</v>
      </c>
      <c r="E110" s="105" t="s">
        <v>583</v>
      </c>
      <c r="F110" s="192">
        <v>0</v>
      </c>
      <c r="G110" s="107" t="s">
        <v>449</v>
      </c>
      <c r="H110" s="107">
        <v>0</v>
      </c>
      <c r="I110" s="107" t="s">
        <v>3193</v>
      </c>
      <c r="J110" s="195" t="s">
        <v>1442</v>
      </c>
      <c r="K110" s="200" t="s">
        <v>2805</v>
      </c>
    </row>
    <row r="111" spans="1:11" s="33" customFormat="1" x14ac:dyDescent="0.2">
      <c r="A111" s="100"/>
      <c r="B111" s="107"/>
      <c r="C111" s="100"/>
      <c r="D111" s="100"/>
      <c r="E111" s="105" t="s">
        <v>577</v>
      </c>
      <c r="F111" s="192">
        <v>1</v>
      </c>
      <c r="G111" s="107"/>
      <c r="H111" s="107"/>
      <c r="I111" s="107"/>
      <c r="J111" s="206"/>
      <c r="K111" s="177"/>
    </row>
    <row r="112" spans="1:11" s="33" customFormat="1" x14ac:dyDescent="0.2">
      <c r="A112" s="100"/>
      <c r="B112" s="107"/>
      <c r="C112" s="100"/>
      <c r="D112" s="100"/>
      <c r="E112" s="105" t="s">
        <v>586</v>
      </c>
      <c r="F112" s="192">
        <v>2</v>
      </c>
      <c r="G112" s="107"/>
      <c r="H112" s="107"/>
      <c r="I112" s="107"/>
      <c r="J112" s="206"/>
      <c r="K112" s="177"/>
    </row>
    <row r="113" spans="1:11" s="33" customFormat="1" x14ac:dyDescent="0.2">
      <c r="A113" s="100" t="s">
        <v>1428</v>
      </c>
      <c r="B113" s="107">
        <v>40</v>
      </c>
      <c r="C113" s="100" t="s">
        <v>540</v>
      </c>
      <c r="D113" s="100" t="s">
        <v>689</v>
      </c>
      <c r="E113" s="105" t="s">
        <v>583</v>
      </c>
      <c r="F113" s="192">
        <v>0</v>
      </c>
      <c r="G113" s="107" t="s">
        <v>449</v>
      </c>
      <c r="H113" s="107">
        <v>0</v>
      </c>
      <c r="I113" s="107" t="s">
        <v>3193</v>
      </c>
      <c r="J113" s="195" t="s">
        <v>1442</v>
      </c>
      <c r="K113" s="200" t="s">
        <v>2806</v>
      </c>
    </row>
    <row r="114" spans="1:11" s="33" customFormat="1" x14ac:dyDescent="0.2">
      <c r="A114" s="100"/>
      <c r="B114" s="107"/>
      <c r="C114" s="100"/>
      <c r="D114" s="100"/>
      <c r="E114" s="105" t="s">
        <v>577</v>
      </c>
      <c r="F114" s="192">
        <v>1</v>
      </c>
      <c r="G114" s="107"/>
      <c r="H114" s="107"/>
      <c r="I114" s="107"/>
      <c r="J114" s="206"/>
      <c r="K114" s="177"/>
    </row>
    <row r="115" spans="1:11" s="33" customFormat="1" x14ac:dyDescent="0.2">
      <c r="A115" s="100"/>
      <c r="B115" s="107"/>
      <c r="C115" s="100"/>
      <c r="D115" s="100"/>
      <c r="E115" s="105" t="s">
        <v>586</v>
      </c>
      <c r="F115" s="192">
        <v>2</v>
      </c>
      <c r="G115" s="107"/>
      <c r="H115" s="107"/>
      <c r="I115" s="107"/>
      <c r="J115" s="206"/>
      <c r="K115" s="177"/>
    </row>
    <row r="116" spans="1:11" s="33" customFormat="1" ht="22.5" x14ac:dyDescent="0.2">
      <c r="A116" s="100" t="s">
        <v>1429</v>
      </c>
      <c r="B116" s="107">
        <v>41</v>
      </c>
      <c r="C116" s="100" t="s">
        <v>540</v>
      </c>
      <c r="D116" s="100" t="s">
        <v>692</v>
      </c>
      <c r="E116" s="105" t="s">
        <v>583</v>
      </c>
      <c r="F116" s="192">
        <v>0</v>
      </c>
      <c r="G116" s="107" t="s">
        <v>449</v>
      </c>
      <c r="H116" s="107">
        <v>0</v>
      </c>
      <c r="I116" s="107" t="s">
        <v>3193</v>
      </c>
      <c r="J116" s="195" t="s">
        <v>3252</v>
      </c>
      <c r="K116" s="200" t="s">
        <v>2807</v>
      </c>
    </row>
    <row r="117" spans="1:11" s="33" customFormat="1" x14ac:dyDescent="0.2">
      <c r="A117" s="100"/>
      <c r="B117" s="107"/>
      <c r="C117" s="100"/>
      <c r="D117" s="100"/>
      <c r="E117" s="105" t="s">
        <v>577</v>
      </c>
      <c r="F117" s="192">
        <v>1</v>
      </c>
      <c r="G117" s="107"/>
      <c r="H117" s="107"/>
      <c r="I117" s="107"/>
      <c r="J117" s="206"/>
      <c r="K117" s="177"/>
    </row>
    <row r="118" spans="1:11" s="33" customFormat="1" x14ac:dyDescent="0.2">
      <c r="A118" s="100"/>
      <c r="B118" s="107"/>
      <c r="C118" s="100"/>
      <c r="D118" s="100"/>
      <c r="E118" s="105" t="s">
        <v>586</v>
      </c>
      <c r="F118" s="192">
        <v>2</v>
      </c>
      <c r="G118" s="107"/>
      <c r="H118" s="107"/>
      <c r="I118" s="107"/>
      <c r="J118" s="206"/>
      <c r="K118" s="177"/>
    </row>
    <row r="119" spans="1:11" s="33" customFormat="1" x14ac:dyDescent="0.2">
      <c r="A119" s="100" t="s">
        <v>1430</v>
      </c>
      <c r="B119" s="107">
        <v>42</v>
      </c>
      <c r="C119" s="100" t="s">
        <v>540</v>
      </c>
      <c r="D119" s="100" t="s">
        <v>693</v>
      </c>
      <c r="E119" s="105" t="s">
        <v>583</v>
      </c>
      <c r="F119" s="192">
        <v>0</v>
      </c>
      <c r="G119" s="107" t="s">
        <v>449</v>
      </c>
      <c r="H119" s="107">
        <v>0</v>
      </c>
      <c r="I119" s="107" t="s">
        <v>3193</v>
      </c>
      <c r="J119" s="195" t="s">
        <v>1442</v>
      </c>
      <c r="K119" s="200" t="s">
        <v>2808</v>
      </c>
    </row>
    <row r="120" spans="1:11" s="33" customFormat="1" x14ac:dyDescent="0.2">
      <c r="A120" s="100"/>
      <c r="B120" s="107"/>
      <c r="C120" s="100"/>
      <c r="D120" s="100"/>
      <c r="E120" s="105" t="s">
        <v>577</v>
      </c>
      <c r="F120" s="192">
        <v>1</v>
      </c>
      <c r="G120" s="107"/>
      <c r="H120" s="107"/>
      <c r="I120" s="107"/>
      <c r="J120" s="206"/>
      <c r="K120" s="177"/>
    </row>
    <row r="121" spans="1:11" s="33" customFormat="1" x14ac:dyDescent="0.2">
      <c r="A121" s="100"/>
      <c r="B121" s="107"/>
      <c r="C121" s="100"/>
      <c r="D121" s="100"/>
      <c r="E121" s="105" t="s">
        <v>586</v>
      </c>
      <c r="F121" s="192">
        <v>2</v>
      </c>
      <c r="G121" s="107"/>
      <c r="H121" s="107"/>
      <c r="I121" s="107"/>
      <c r="J121" s="206"/>
      <c r="K121" s="177"/>
    </row>
    <row r="122" spans="1:11" s="33" customFormat="1" x14ac:dyDescent="0.2">
      <c r="A122" s="100" t="s">
        <v>1431</v>
      </c>
      <c r="B122" s="107">
        <v>43</v>
      </c>
      <c r="C122" s="100" t="s">
        <v>540</v>
      </c>
      <c r="D122" s="100" t="s">
        <v>694</v>
      </c>
      <c r="E122" s="105" t="s">
        <v>583</v>
      </c>
      <c r="F122" s="192">
        <v>0</v>
      </c>
      <c r="G122" s="107" t="s">
        <v>449</v>
      </c>
      <c r="H122" s="107">
        <v>0</v>
      </c>
      <c r="I122" s="107" t="s">
        <v>3193</v>
      </c>
      <c r="J122" s="195" t="s">
        <v>1442</v>
      </c>
      <c r="K122" s="200" t="s">
        <v>2809</v>
      </c>
    </row>
    <row r="123" spans="1:11" s="33" customFormat="1" x14ac:dyDescent="0.2">
      <c r="A123" s="100"/>
      <c r="B123" s="107"/>
      <c r="C123" s="100"/>
      <c r="D123" s="100"/>
      <c r="E123" s="105" t="s">
        <v>577</v>
      </c>
      <c r="F123" s="192">
        <v>1</v>
      </c>
      <c r="G123" s="107"/>
      <c r="H123" s="107"/>
      <c r="I123" s="107"/>
      <c r="J123" s="206"/>
      <c r="K123" s="177"/>
    </row>
    <row r="124" spans="1:11" s="33" customFormat="1" x14ac:dyDescent="0.2">
      <c r="A124" s="100"/>
      <c r="B124" s="107"/>
      <c r="C124" s="100"/>
      <c r="D124" s="100"/>
      <c r="E124" s="105" t="s">
        <v>586</v>
      </c>
      <c r="F124" s="192">
        <v>2</v>
      </c>
      <c r="G124" s="107"/>
      <c r="H124" s="107"/>
      <c r="I124" s="107"/>
      <c r="J124" s="206"/>
      <c r="K124" s="177"/>
    </row>
    <row r="125" spans="1:11" s="33" customFormat="1" x14ac:dyDescent="0.2">
      <c r="A125" s="100" t="s">
        <v>1432</v>
      </c>
      <c r="B125" s="107">
        <v>44</v>
      </c>
      <c r="C125" s="100" t="s">
        <v>540</v>
      </c>
      <c r="D125" s="100" t="s">
        <v>695</v>
      </c>
      <c r="E125" s="105" t="s">
        <v>583</v>
      </c>
      <c r="F125" s="192">
        <v>0</v>
      </c>
      <c r="G125" s="107" t="s">
        <v>449</v>
      </c>
      <c r="H125" s="107">
        <v>0</v>
      </c>
      <c r="I125" s="107" t="s">
        <v>3193</v>
      </c>
      <c r="J125" s="195" t="s">
        <v>1442</v>
      </c>
      <c r="K125" s="200" t="s">
        <v>2810</v>
      </c>
    </row>
    <row r="126" spans="1:11" s="33" customFormat="1" x14ac:dyDescent="0.2">
      <c r="A126" s="100"/>
      <c r="B126" s="107"/>
      <c r="C126" s="100"/>
      <c r="D126" s="100"/>
      <c r="E126" s="105" t="s">
        <v>577</v>
      </c>
      <c r="F126" s="192">
        <v>1</v>
      </c>
      <c r="G126" s="107"/>
      <c r="H126" s="107"/>
      <c r="I126" s="107"/>
      <c r="J126" s="206"/>
      <c r="K126" s="177"/>
    </row>
    <row r="127" spans="1:11" s="33" customFormat="1" x14ac:dyDescent="0.2">
      <c r="A127" s="100"/>
      <c r="B127" s="107"/>
      <c r="C127" s="100"/>
      <c r="D127" s="100"/>
      <c r="E127" s="105" t="s">
        <v>586</v>
      </c>
      <c r="F127" s="192">
        <v>2</v>
      </c>
      <c r="G127" s="107"/>
      <c r="H127" s="107"/>
      <c r="I127" s="107"/>
      <c r="J127" s="206"/>
      <c r="K127" s="177"/>
    </row>
    <row r="128" spans="1:11" s="33" customFormat="1" x14ac:dyDescent="0.2">
      <c r="A128" s="100" t="s">
        <v>1433</v>
      </c>
      <c r="B128" s="107">
        <v>45</v>
      </c>
      <c r="C128" s="100" t="s">
        <v>540</v>
      </c>
      <c r="D128" s="100" t="s">
        <v>696</v>
      </c>
      <c r="E128" s="105" t="s">
        <v>583</v>
      </c>
      <c r="F128" s="192">
        <v>0</v>
      </c>
      <c r="G128" s="107" t="s">
        <v>449</v>
      </c>
      <c r="H128" s="107">
        <v>0</v>
      </c>
      <c r="I128" s="107" t="s">
        <v>3193</v>
      </c>
      <c r="J128" s="195" t="s">
        <v>1442</v>
      </c>
      <c r="K128" s="200" t="s">
        <v>2811</v>
      </c>
    </row>
    <row r="129" spans="1:11" s="33" customFormat="1" x14ac:dyDescent="0.2">
      <c r="A129" s="100"/>
      <c r="B129" s="107"/>
      <c r="C129" s="100"/>
      <c r="D129" s="100"/>
      <c r="E129" s="105" t="s">
        <v>577</v>
      </c>
      <c r="F129" s="192">
        <v>1</v>
      </c>
      <c r="G129" s="107"/>
      <c r="H129" s="107"/>
      <c r="I129" s="107"/>
      <c r="J129" s="206"/>
      <c r="K129" s="177"/>
    </row>
    <row r="130" spans="1:11" s="33" customFormat="1" x14ac:dyDescent="0.2">
      <c r="A130" s="100"/>
      <c r="B130" s="107"/>
      <c r="C130" s="100"/>
      <c r="D130" s="100"/>
      <c r="E130" s="105" t="s">
        <v>586</v>
      </c>
      <c r="F130" s="192">
        <v>2</v>
      </c>
      <c r="G130" s="107"/>
      <c r="H130" s="107"/>
      <c r="I130" s="107"/>
      <c r="J130" s="206"/>
      <c r="K130" s="177"/>
    </row>
    <row r="131" spans="1:11" s="33" customFormat="1" ht="22.5" x14ac:dyDescent="0.2">
      <c r="A131" s="100" t="s">
        <v>1434</v>
      </c>
      <c r="B131" s="107">
        <v>46</v>
      </c>
      <c r="C131" s="100" t="s">
        <v>540</v>
      </c>
      <c r="D131" s="100" t="s">
        <v>775</v>
      </c>
      <c r="E131" s="105" t="s">
        <v>583</v>
      </c>
      <c r="F131" s="192">
        <v>0</v>
      </c>
      <c r="G131" s="107" t="s">
        <v>449</v>
      </c>
      <c r="H131" s="107">
        <v>0</v>
      </c>
      <c r="I131" s="107" t="s">
        <v>3193</v>
      </c>
      <c r="J131" s="195" t="s">
        <v>3252</v>
      </c>
      <c r="K131" s="200" t="s">
        <v>2812</v>
      </c>
    </row>
    <row r="132" spans="1:11" s="33" customFormat="1" x14ac:dyDescent="0.2">
      <c r="A132" s="100"/>
      <c r="B132" s="107"/>
      <c r="C132" s="100"/>
      <c r="D132" s="100"/>
      <c r="E132" s="105" t="s">
        <v>577</v>
      </c>
      <c r="F132" s="192">
        <v>1</v>
      </c>
      <c r="G132" s="107"/>
      <c r="H132" s="107"/>
      <c r="I132" s="107"/>
      <c r="J132" s="206"/>
      <c r="K132" s="177"/>
    </row>
    <row r="133" spans="1:11" s="33" customFormat="1" x14ac:dyDescent="0.2">
      <c r="A133" s="100"/>
      <c r="B133" s="107"/>
      <c r="C133" s="100"/>
      <c r="D133" s="100"/>
      <c r="E133" s="105" t="s">
        <v>586</v>
      </c>
      <c r="F133" s="192">
        <v>2</v>
      </c>
      <c r="G133" s="107"/>
      <c r="H133" s="107"/>
      <c r="I133" s="107"/>
      <c r="J133" s="206"/>
      <c r="K133" s="177"/>
    </row>
    <row r="134" spans="1:11" s="33" customFormat="1" x14ac:dyDescent="0.2">
      <c r="A134" s="100" t="s">
        <v>1435</v>
      </c>
      <c r="B134" s="107">
        <v>47</v>
      </c>
      <c r="C134" s="100" t="s">
        <v>540</v>
      </c>
      <c r="D134" s="100" t="s">
        <v>776</v>
      </c>
      <c r="E134" s="105" t="s">
        <v>583</v>
      </c>
      <c r="F134" s="192">
        <v>0</v>
      </c>
      <c r="G134" s="107" t="s">
        <v>449</v>
      </c>
      <c r="H134" s="107">
        <v>0</v>
      </c>
      <c r="I134" s="107" t="s">
        <v>3193</v>
      </c>
      <c r="J134" s="195" t="s">
        <v>1442</v>
      </c>
      <c r="K134" s="200" t="s">
        <v>2813</v>
      </c>
    </row>
    <row r="135" spans="1:11" s="33" customFormat="1" x14ac:dyDescent="0.2">
      <c r="A135" s="100"/>
      <c r="B135" s="107"/>
      <c r="C135" s="100"/>
      <c r="D135" s="100"/>
      <c r="E135" s="105" t="s">
        <v>577</v>
      </c>
      <c r="F135" s="192">
        <v>1</v>
      </c>
      <c r="G135" s="107"/>
      <c r="H135" s="107"/>
      <c r="I135" s="107"/>
      <c r="J135" s="206"/>
      <c r="K135" s="177"/>
    </row>
    <row r="136" spans="1:11" s="33" customFormat="1" x14ac:dyDescent="0.2">
      <c r="A136" s="100"/>
      <c r="B136" s="107"/>
      <c r="C136" s="100"/>
      <c r="D136" s="100"/>
      <c r="E136" s="105" t="s">
        <v>586</v>
      </c>
      <c r="F136" s="192">
        <v>2</v>
      </c>
      <c r="G136" s="107"/>
      <c r="H136" s="107"/>
      <c r="I136" s="107"/>
      <c r="J136" s="206"/>
      <c r="K136" s="177"/>
    </row>
    <row r="137" spans="1:11" s="33" customFormat="1" x14ac:dyDescent="0.2">
      <c r="A137" s="100" t="s">
        <v>1436</v>
      </c>
      <c r="B137" s="107">
        <v>48</v>
      </c>
      <c r="C137" s="100" t="s">
        <v>540</v>
      </c>
      <c r="D137" s="100" t="s">
        <v>777</v>
      </c>
      <c r="E137" s="105" t="s">
        <v>583</v>
      </c>
      <c r="F137" s="192">
        <v>0</v>
      </c>
      <c r="G137" s="107" t="s">
        <v>449</v>
      </c>
      <c r="H137" s="107">
        <v>0</v>
      </c>
      <c r="I137" s="107" t="s">
        <v>3193</v>
      </c>
      <c r="J137" s="195" t="s">
        <v>1442</v>
      </c>
      <c r="K137" s="200" t="s">
        <v>2817</v>
      </c>
    </row>
    <row r="138" spans="1:11" s="33" customFormat="1" x14ac:dyDescent="0.2">
      <c r="A138" s="100"/>
      <c r="B138" s="107"/>
      <c r="C138" s="100"/>
      <c r="D138" s="100"/>
      <c r="E138" s="105" t="s">
        <v>577</v>
      </c>
      <c r="F138" s="192">
        <v>1</v>
      </c>
      <c r="G138" s="107"/>
      <c r="H138" s="107"/>
      <c r="I138" s="107"/>
      <c r="J138" s="206"/>
      <c r="K138" s="177"/>
    </row>
    <row r="139" spans="1:11" s="33" customFormat="1" x14ac:dyDescent="0.2">
      <c r="A139" s="100"/>
      <c r="B139" s="107"/>
      <c r="C139" s="100"/>
      <c r="D139" s="100"/>
      <c r="E139" s="105" t="s">
        <v>586</v>
      </c>
      <c r="F139" s="192">
        <v>2</v>
      </c>
      <c r="G139" s="107"/>
      <c r="H139" s="107"/>
      <c r="I139" s="107"/>
      <c r="J139" s="206"/>
      <c r="K139" s="177"/>
    </row>
    <row r="140" spans="1:11" s="33" customFormat="1" ht="22.5" x14ac:dyDescent="0.2">
      <c r="A140" s="100" t="s">
        <v>1437</v>
      </c>
      <c r="B140" s="107">
        <v>49</v>
      </c>
      <c r="C140" s="100" t="s">
        <v>540</v>
      </c>
      <c r="D140" s="100" t="s">
        <v>778</v>
      </c>
      <c r="E140" s="105" t="s">
        <v>583</v>
      </c>
      <c r="F140" s="192">
        <v>0</v>
      </c>
      <c r="G140" s="107" t="s">
        <v>449</v>
      </c>
      <c r="H140" s="107">
        <v>0</v>
      </c>
      <c r="I140" s="107" t="s">
        <v>3193</v>
      </c>
      <c r="J140" s="195" t="s">
        <v>1442</v>
      </c>
      <c r="K140" s="200" t="s">
        <v>2818</v>
      </c>
    </row>
    <row r="141" spans="1:11" s="33" customFormat="1" x14ac:dyDescent="0.2">
      <c r="A141" s="100"/>
      <c r="B141" s="107"/>
      <c r="C141" s="100"/>
      <c r="D141" s="100"/>
      <c r="E141" s="105" t="s">
        <v>577</v>
      </c>
      <c r="F141" s="192">
        <v>1</v>
      </c>
      <c r="G141" s="107"/>
      <c r="H141" s="107"/>
      <c r="I141" s="107"/>
      <c r="J141" s="206"/>
      <c r="K141" s="177"/>
    </row>
    <row r="142" spans="1:11" s="33" customFormat="1" x14ac:dyDescent="0.2">
      <c r="A142" s="100"/>
      <c r="B142" s="107"/>
      <c r="C142" s="100"/>
      <c r="D142" s="100"/>
      <c r="E142" s="105" t="s">
        <v>586</v>
      </c>
      <c r="F142" s="192">
        <v>2</v>
      </c>
      <c r="G142" s="107"/>
      <c r="H142" s="107"/>
      <c r="I142" s="107"/>
      <c r="J142" s="206"/>
      <c r="K142" s="177"/>
    </row>
    <row r="143" spans="1:11" s="33" customFormat="1" x14ac:dyDescent="0.2">
      <c r="A143" s="100" t="s">
        <v>1438</v>
      </c>
      <c r="B143" s="107">
        <v>50</v>
      </c>
      <c r="C143" s="100" t="s">
        <v>540</v>
      </c>
      <c r="D143" s="100" t="s">
        <v>779</v>
      </c>
      <c r="E143" s="105" t="s">
        <v>583</v>
      </c>
      <c r="F143" s="192">
        <v>0</v>
      </c>
      <c r="G143" s="107" t="s">
        <v>449</v>
      </c>
      <c r="H143" s="107">
        <v>0</v>
      </c>
      <c r="I143" s="107" t="s">
        <v>3193</v>
      </c>
      <c r="J143" s="195" t="s">
        <v>1442</v>
      </c>
      <c r="K143" s="200" t="s">
        <v>2819</v>
      </c>
    </row>
    <row r="144" spans="1:11" s="33" customFormat="1" x14ac:dyDescent="0.2">
      <c r="A144" s="100"/>
      <c r="B144" s="107"/>
      <c r="C144" s="100"/>
      <c r="D144" s="100"/>
      <c r="E144" s="105" t="s">
        <v>577</v>
      </c>
      <c r="F144" s="192">
        <v>1</v>
      </c>
      <c r="G144" s="107"/>
      <c r="H144" s="107"/>
      <c r="I144" s="107"/>
      <c r="J144" s="206"/>
      <c r="K144" s="177"/>
    </row>
    <row r="145" spans="1:11" s="33" customFormat="1" x14ac:dyDescent="0.2">
      <c r="A145" s="100"/>
      <c r="B145" s="107"/>
      <c r="C145" s="100"/>
      <c r="D145" s="100"/>
      <c r="E145" s="105" t="s">
        <v>586</v>
      </c>
      <c r="F145" s="192">
        <v>2</v>
      </c>
      <c r="G145" s="107"/>
      <c r="H145" s="107"/>
      <c r="I145" s="107"/>
      <c r="J145" s="206"/>
      <c r="K145" s="177"/>
    </row>
    <row r="146" spans="1:11" s="33" customFormat="1" ht="22.5" x14ac:dyDescent="0.2">
      <c r="A146" s="100" t="s">
        <v>1439</v>
      </c>
      <c r="B146" s="107">
        <v>51</v>
      </c>
      <c r="C146" s="100" t="s">
        <v>540</v>
      </c>
      <c r="D146" s="100" t="s">
        <v>780</v>
      </c>
      <c r="E146" s="105" t="s">
        <v>583</v>
      </c>
      <c r="F146" s="192">
        <v>0</v>
      </c>
      <c r="G146" s="107" t="s">
        <v>449</v>
      </c>
      <c r="H146" s="107">
        <v>0</v>
      </c>
      <c r="I146" s="107" t="s">
        <v>3193</v>
      </c>
      <c r="J146" s="195" t="s">
        <v>3252</v>
      </c>
      <c r="K146" s="200" t="s">
        <v>2814</v>
      </c>
    </row>
    <row r="147" spans="1:11" s="33" customFormat="1" x14ac:dyDescent="0.2">
      <c r="A147" s="100"/>
      <c r="B147" s="107"/>
      <c r="C147" s="100"/>
      <c r="D147" s="100"/>
      <c r="E147" s="105" t="s">
        <v>577</v>
      </c>
      <c r="F147" s="192">
        <v>1</v>
      </c>
      <c r="G147" s="107"/>
      <c r="H147" s="107"/>
      <c r="I147" s="107"/>
      <c r="J147" s="206"/>
      <c r="K147" s="177"/>
    </row>
    <row r="148" spans="1:11" s="33" customFormat="1" x14ac:dyDescent="0.2">
      <c r="A148" s="100"/>
      <c r="B148" s="107"/>
      <c r="C148" s="100"/>
      <c r="D148" s="100"/>
      <c r="E148" s="105" t="s">
        <v>586</v>
      </c>
      <c r="F148" s="192">
        <v>2</v>
      </c>
      <c r="G148" s="107"/>
      <c r="H148" s="107"/>
      <c r="I148" s="107"/>
      <c r="J148" s="206"/>
      <c r="K148" s="177"/>
    </row>
    <row r="149" spans="1:11" s="33" customFormat="1" x14ac:dyDescent="0.2">
      <c r="A149" s="100" t="s">
        <v>1440</v>
      </c>
      <c r="B149" s="107">
        <v>52</v>
      </c>
      <c r="C149" s="100" t="s">
        <v>540</v>
      </c>
      <c r="D149" s="100" t="s">
        <v>781</v>
      </c>
      <c r="E149" s="105" t="s">
        <v>583</v>
      </c>
      <c r="F149" s="192">
        <v>0</v>
      </c>
      <c r="G149" s="107" t="s">
        <v>449</v>
      </c>
      <c r="H149" s="107">
        <v>0</v>
      </c>
      <c r="I149" s="107" t="s">
        <v>3193</v>
      </c>
      <c r="J149" s="195" t="s">
        <v>1442</v>
      </c>
      <c r="K149" s="200" t="s">
        <v>2815</v>
      </c>
    </row>
    <row r="150" spans="1:11" s="33" customFormat="1" x14ac:dyDescent="0.2">
      <c r="A150" s="100"/>
      <c r="B150" s="107"/>
      <c r="C150" s="100"/>
      <c r="D150" s="100"/>
      <c r="E150" s="105" t="s">
        <v>577</v>
      </c>
      <c r="F150" s="192">
        <v>1</v>
      </c>
      <c r="G150" s="107"/>
      <c r="H150" s="107"/>
      <c r="I150" s="107"/>
      <c r="J150" s="206"/>
      <c r="K150" s="177"/>
    </row>
    <row r="151" spans="1:11" s="33" customFormat="1" x14ac:dyDescent="0.2">
      <c r="A151" s="100"/>
      <c r="B151" s="107"/>
      <c r="C151" s="100"/>
      <c r="D151" s="100"/>
      <c r="E151" s="105" t="s">
        <v>586</v>
      </c>
      <c r="F151" s="192">
        <v>2</v>
      </c>
      <c r="G151" s="107"/>
      <c r="H151" s="107"/>
      <c r="I151" s="107"/>
      <c r="J151" s="206"/>
      <c r="K151" s="177"/>
    </row>
    <row r="152" spans="1:11" s="33" customFormat="1" x14ac:dyDescent="0.2">
      <c r="A152" s="100" t="s">
        <v>1441</v>
      </c>
      <c r="B152" s="107">
        <v>53</v>
      </c>
      <c r="C152" s="100" t="s">
        <v>540</v>
      </c>
      <c r="D152" s="100" t="s">
        <v>782</v>
      </c>
      <c r="E152" s="105" t="s">
        <v>583</v>
      </c>
      <c r="F152" s="192">
        <v>0</v>
      </c>
      <c r="G152" s="107" t="s">
        <v>449</v>
      </c>
      <c r="H152" s="107">
        <v>0</v>
      </c>
      <c r="I152" s="107" t="s">
        <v>3193</v>
      </c>
      <c r="J152" s="195" t="s">
        <v>1442</v>
      </c>
      <c r="K152" s="200" t="s">
        <v>2816</v>
      </c>
    </row>
    <row r="153" spans="1:11" s="33" customFormat="1" x14ac:dyDescent="0.2">
      <c r="A153" s="100"/>
      <c r="B153" s="107"/>
      <c r="C153" s="100"/>
      <c r="D153" s="100"/>
      <c r="E153" s="105" t="s">
        <v>577</v>
      </c>
      <c r="F153" s="192">
        <v>1</v>
      </c>
      <c r="G153" s="107"/>
      <c r="H153" s="107"/>
      <c r="I153" s="107"/>
      <c r="J153" s="206"/>
      <c r="K153" s="177"/>
    </row>
    <row r="154" spans="1:11" s="33" customFormat="1" x14ac:dyDescent="0.2">
      <c r="A154" s="100"/>
      <c r="B154" s="107"/>
      <c r="C154" s="100"/>
      <c r="D154" s="100"/>
      <c r="E154" s="105" t="s">
        <v>586</v>
      </c>
      <c r="F154" s="192">
        <v>2</v>
      </c>
      <c r="G154" s="107"/>
      <c r="H154" s="107"/>
      <c r="I154" s="107"/>
      <c r="J154" s="206"/>
      <c r="K154" s="177"/>
    </row>
    <row r="155" spans="1:11" s="33" customFormat="1" x14ac:dyDescent="0.2">
      <c r="A155" s="100" t="s">
        <v>1374</v>
      </c>
      <c r="B155" s="107">
        <v>54</v>
      </c>
      <c r="C155" s="100" t="s">
        <v>1370</v>
      </c>
      <c r="D155" s="100" t="s">
        <v>1348</v>
      </c>
      <c r="E155" s="100" t="s">
        <v>583</v>
      </c>
      <c r="F155" s="107">
        <v>0</v>
      </c>
      <c r="G155" s="107" t="s">
        <v>449</v>
      </c>
      <c r="H155" s="107">
        <v>0</v>
      </c>
      <c r="I155" s="107" t="s">
        <v>3193</v>
      </c>
      <c r="J155" s="195" t="s">
        <v>1366</v>
      </c>
      <c r="K155" s="200" t="s">
        <v>2820</v>
      </c>
    </row>
    <row r="156" spans="1:11" s="33" customFormat="1" x14ac:dyDescent="0.2">
      <c r="A156" s="100"/>
      <c r="B156" s="107"/>
      <c r="C156" s="100"/>
      <c r="D156" s="100"/>
      <c r="E156" s="100" t="s">
        <v>577</v>
      </c>
      <c r="F156" s="107">
        <v>1</v>
      </c>
      <c r="G156" s="107"/>
      <c r="H156" s="107"/>
      <c r="I156" s="107"/>
      <c r="J156" s="206"/>
      <c r="K156" s="177"/>
    </row>
    <row r="157" spans="1:11" s="33" customFormat="1" x14ac:dyDescent="0.2">
      <c r="A157" s="100"/>
      <c r="B157" s="107"/>
      <c r="C157" s="100"/>
      <c r="D157" s="100"/>
      <c r="E157" s="100" t="s">
        <v>586</v>
      </c>
      <c r="F157" s="107">
        <v>2</v>
      </c>
      <c r="G157" s="107"/>
      <c r="H157" s="107"/>
      <c r="I157" s="107"/>
      <c r="J157" s="206"/>
      <c r="K157" s="177"/>
    </row>
    <row r="158" spans="1:11" s="33" customFormat="1" x14ac:dyDescent="0.2">
      <c r="A158" s="100" t="s">
        <v>1375</v>
      </c>
      <c r="B158" s="107">
        <v>55</v>
      </c>
      <c r="C158" s="100" t="s">
        <v>1371</v>
      </c>
      <c r="D158" s="100" t="s">
        <v>1348</v>
      </c>
      <c r="E158" s="105" t="s">
        <v>583</v>
      </c>
      <c r="F158" s="107">
        <v>0</v>
      </c>
      <c r="G158" s="107" t="s">
        <v>449</v>
      </c>
      <c r="H158" s="107">
        <v>0</v>
      </c>
      <c r="I158" s="107" t="s">
        <v>3193</v>
      </c>
      <c r="J158" s="195" t="s">
        <v>1367</v>
      </c>
      <c r="K158" s="200" t="s">
        <v>2821</v>
      </c>
    </row>
    <row r="159" spans="1:11" s="33" customFormat="1" x14ac:dyDescent="0.2">
      <c r="A159" s="100"/>
      <c r="B159" s="107"/>
      <c r="C159" s="100"/>
      <c r="D159" s="100"/>
      <c r="E159" s="105" t="s">
        <v>577</v>
      </c>
      <c r="F159" s="107">
        <v>1</v>
      </c>
      <c r="G159" s="107"/>
      <c r="H159" s="107"/>
      <c r="I159" s="107"/>
      <c r="J159" s="206"/>
      <c r="K159" s="177"/>
    </row>
    <row r="160" spans="1:11" s="33" customFormat="1" x14ac:dyDescent="0.2">
      <c r="A160" s="100"/>
      <c r="B160" s="107"/>
      <c r="C160" s="100"/>
      <c r="D160" s="100"/>
      <c r="E160" s="105" t="s">
        <v>586</v>
      </c>
      <c r="F160" s="107">
        <v>2</v>
      </c>
      <c r="G160" s="107"/>
      <c r="H160" s="107"/>
      <c r="I160" s="107"/>
      <c r="J160" s="206"/>
      <c r="K160" s="177"/>
    </row>
    <row r="161" spans="1:11" s="33" customFormat="1" x14ac:dyDescent="0.2">
      <c r="A161" s="100" t="s">
        <v>1376</v>
      </c>
      <c r="B161" s="107">
        <v>56</v>
      </c>
      <c r="C161" s="100" t="s">
        <v>1372</v>
      </c>
      <c r="D161" s="100" t="s">
        <v>1348</v>
      </c>
      <c r="E161" s="105" t="s">
        <v>583</v>
      </c>
      <c r="F161" s="107">
        <v>0</v>
      </c>
      <c r="G161" s="107" t="s">
        <v>449</v>
      </c>
      <c r="H161" s="107">
        <v>0</v>
      </c>
      <c r="I161" s="107" t="s">
        <v>3193</v>
      </c>
      <c r="J161" s="195" t="s">
        <v>1368</v>
      </c>
      <c r="K161" s="200" t="s">
        <v>2822</v>
      </c>
    </row>
    <row r="162" spans="1:11" s="33" customFormat="1" x14ac:dyDescent="0.2">
      <c r="A162" s="100"/>
      <c r="B162" s="107"/>
      <c r="C162" s="100"/>
      <c r="D162" s="100"/>
      <c r="E162" s="105" t="s">
        <v>577</v>
      </c>
      <c r="F162" s="107">
        <v>1</v>
      </c>
      <c r="G162" s="107"/>
      <c r="H162" s="107"/>
      <c r="I162" s="107"/>
      <c r="J162" s="206"/>
      <c r="K162" s="177"/>
    </row>
    <row r="163" spans="1:11" s="33" customFormat="1" x14ac:dyDescent="0.2">
      <c r="A163" s="100"/>
      <c r="B163" s="107"/>
      <c r="C163" s="100"/>
      <c r="D163" s="100"/>
      <c r="E163" s="105" t="s">
        <v>586</v>
      </c>
      <c r="F163" s="107">
        <v>2</v>
      </c>
      <c r="G163" s="107"/>
      <c r="H163" s="107"/>
      <c r="I163" s="107"/>
      <c r="J163" s="206"/>
      <c r="K163" s="177"/>
    </row>
    <row r="164" spans="1:11" s="33" customFormat="1" x14ac:dyDescent="0.2">
      <c r="A164" s="100" t="s">
        <v>1377</v>
      </c>
      <c r="B164" s="107">
        <v>57</v>
      </c>
      <c r="C164" s="100" t="s">
        <v>1373</v>
      </c>
      <c r="D164" s="100" t="s">
        <v>1348</v>
      </c>
      <c r="E164" s="105" t="s">
        <v>583</v>
      </c>
      <c r="F164" s="107">
        <v>0</v>
      </c>
      <c r="G164" s="107" t="s">
        <v>449</v>
      </c>
      <c r="H164" s="107">
        <v>0</v>
      </c>
      <c r="I164" s="107" t="s">
        <v>3193</v>
      </c>
      <c r="J164" s="195" t="s">
        <v>1369</v>
      </c>
      <c r="K164" s="200" t="s">
        <v>2823</v>
      </c>
    </row>
    <row r="165" spans="1:11" s="33" customFormat="1" x14ac:dyDescent="0.2">
      <c r="A165" s="100"/>
      <c r="B165" s="107"/>
      <c r="C165" s="100"/>
      <c r="D165" s="100"/>
      <c r="E165" s="105" t="s">
        <v>577</v>
      </c>
      <c r="F165" s="107">
        <v>1</v>
      </c>
      <c r="G165" s="107"/>
      <c r="H165" s="107"/>
      <c r="I165" s="107"/>
      <c r="J165" s="206"/>
      <c r="K165" s="177"/>
    </row>
    <row r="166" spans="1:11" s="33" customFormat="1" x14ac:dyDescent="0.2">
      <c r="A166" s="100"/>
      <c r="B166" s="107"/>
      <c r="C166" s="100"/>
      <c r="D166" s="100"/>
      <c r="E166" s="105" t="s">
        <v>586</v>
      </c>
      <c r="F166" s="107">
        <v>2</v>
      </c>
      <c r="G166" s="107"/>
      <c r="H166" s="107"/>
      <c r="I166" s="107"/>
      <c r="J166" s="206"/>
      <c r="K166" s="177"/>
    </row>
    <row r="167" spans="1:11" s="33" customFormat="1" x14ac:dyDescent="0.2">
      <c r="A167" s="100" t="s">
        <v>1378</v>
      </c>
      <c r="B167" s="107">
        <v>58</v>
      </c>
      <c r="C167" s="100" t="s">
        <v>784</v>
      </c>
      <c r="D167" s="100" t="s">
        <v>785</v>
      </c>
      <c r="E167" s="105" t="s">
        <v>583</v>
      </c>
      <c r="F167" s="192">
        <v>0</v>
      </c>
      <c r="G167" s="107" t="s">
        <v>449</v>
      </c>
      <c r="H167" s="107">
        <v>0</v>
      </c>
      <c r="I167" s="107"/>
      <c r="J167" s="206"/>
      <c r="K167" s="177" t="s">
        <v>2824</v>
      </c>
    </row>
    <row r="168" spans="1:11" s="33" customFormat="1" x14ac:dyDescent="0.2">
      <c r="A168" s="100"/>
      <c r="B168" s="107"/>
      <c r="C168" s="100"/>
      <c r="D168" s="100"/>
      <c r="E168" s="105" t="s">
        <v>656</v>
      </c>
      <c r="F168" s="192">
        <v>1</v>
      </c>
      <c r="G168" s="107"/>
      <c r="H168" s="107"/>
      <c r="I168" s="107"/>
      <c r="J168" s="206"/>
      <c r="K168" s="177"/>
    </row>
    <row r="169" spans="1:11" s="33" customFormat="1" x14ac:dyDescent="0.2">
      <c r="A169" s="100"/>
      <c r="B169" s="107"/>
      <c r="C169" s="100"/>
      <c r="D169" s="100"/>
      <c r="E169" s="105" t="s">
        <v>657</v>
      </c>
      <c r="F169" s="192">
        <v>2</v>
      </c>
      <c r="G169" s="107"/>
      <c r="H169" s="107"/>
      <c r="I169" s="107"/>
      <c r="J169" s="206"/>
      <c r="K169" s="177"/>
    </row>
    <row r="170" spans="1:11" s="33" customFormat="1" x14ac:dyDescent="0.2">
      <c r="A170" s="100"/>
      <c r="B170" s="107"/>
      <c r="C170" s="100"/>
      <c r="D170" s="100"/>
      <c r="E170" s="105" t="s">
        <v>658</v>
      </c>
      <c r="F170" s="192">
        <v>3</v>
      </c>
      <c r="G170" s="107"/>
      <c r="H170" s="107"/>
      <c r="I170" s="107"/>
      <c r="J170" s="206"/>
      <c r="K170" s="177"/>
    </row>
    <row r="171" spans="1:11" s="33" customFormat="1" x14ac:dyDescent="0.2">
      <c r="A171" s="100"/>
      <c r="B171" s="107"/>
      <c r="C171" s="100"/>
      <c r="D171" s="100"/>
      <c r="E171" s="105" t="s">
        <v>786</v>
      </c>
      <c r="F171" s="192">
        <v>4</v>
      </c>
      <c r="G171" s="107"/>
      <c r="H171" s="107"/>
      <c r="I171" s="107"/>
      <c r="J171" s="206"/>
      <c r="K171" s="177"/>
    </row>
    <row r="172" spans="1:11" s="33" customFormat="1" x14ac:dyDescent="0.2">
      <c r="A172" s="100" t="s">
        <v>1379</v>
      </c>
      <c r="B172" s="107">
        <v>59</v>
      </c>
      <c r="C172" s="100" t="s">
        <v>784</v>
      </c>
      <c r="D172" s="100" t="s">
        <v>787</v>
      </c>
      <c r="E172" s="105" t="s">
        <v>583</v>
      </c>
      <c r="F172" s="192">
        <v>0</v>
      </c>
      <c r="G172" s="107" t="s">
        <v>449</v>
      </c>
      <c r="H172" s="107">
        <v>0</v>
      </c>
      <c r="I172" s="107"/>
      <c r="J172" s="206"/>
      <c r="K172" s="177" t="s">
        <v>2825</v>
      </c>
    </row>
    <row r="173" spans="1:11" s="33" customFormat="1" x14ac:dyDescent="0.2">
      <c r="A173" s="100"/>
      <c r="B173" s="107"/>
      <c r="C173" s="100"/>
      <c r="D173" s="100"/>
      <c r="E173" s="105" t="s">
        <v>656</v>
      </c>
      <c r="F173" s="192">
        <v>1</v>
      </c>
      <c r="G173" s="107"/>
      <c r="H173" s="107"/>
      <c r="I173" s="107"/>
      <c r="J173" s="206"/>
      <c r="K173" s="177"/>
    </row>
    <row r="174" spans="1:11" s="33" customFormat="1" x14ac:dyDescent="0.2">
      <c r="A174" s="100"/>
      <c r="B174" s="107"/>
      <c r="C174" s="100"/>
      <c r="D174" s="100"/>
      <c r="E174" s="105" t="s">
        <v>657</v>
      </c>
      <c r="F174" s="192">
        <v>2</v>
      </c>
      <c r="G174" s="107"/>
      <c r="H174" s="107"/>
      <c r="I174" s="107"/>
      <c r="J174" s="206"/>
      <c r="K174" s="177"/>
    </row>
    <row r="175" spans="1:11" s="33" customFormat="1" x14ac:dyDescent="0.2">
      <c r="A175" s="100"/>
      <c r="B175" s="107"/>
      <c r="C175" s="100"/>
      <c r="D175" s="100"/>
      <c r="E175" s="105" t="s">
        <v>658</v>
      </c>
      <c r="F175" s="192">
        <v>3</v>
      </c>
      <c r="G175" s="107"/>
      <c r="H175" s="107"/>
      <c r="I175" s="107"/>
      <c r="J175" s="206"/>
      <c r="K175" s="177"/>
    </row>
    <row r="176" spans="1:11" s="33" customFormat="1" x14ac:dyDescent="0.2">
      <c r="A176" s="100"/>
      <c r="B176" s="107"/>
      <c r="C176" s="100"/>
      <c r="D176" s="100"/>
      <c r="E176" s="105" t="s">
        <v>786</v>
      </c>
      <c r="F176" s="192">
        <v>4</v>
      </c>
      <c r="G176" s="107"/>
      <c r="H176" s="107"/>
      <c r="I176" s="107"/>
      <c r="J176" s="206"/>
      <c r="K176" s="177"/>
    </row>
    <row r="177" spans="1:11" s="33" customFormat="1" x14ac:dyDescent="0.2">
      <c r="A177" s="100" t="s">
        <v>1380</v>
      </c>
      <c r="B177" s="107">
        <v>60</v>
      </c>
      <c r="C177" s="100" t="s">
        <v>784</v>
      </c>
      <c r="D177" s="100" t="s">
        <v>788</v>
      </c>
      <c r="E177" s="105" t="s">
        <v>583</v>
      </c>
      <c r="F177" s="192">
        <v>0</v>
      </c>
      <c r="G177" s="107" t="s">
        <v>449</v>
      </c>
      <c r="H177" s="107">
        <v>0</v>
      </c>
      <c r="I177" s="107"/>
      <c r="J177" s="206"/>
      <c r="K177" s="177" t="s">
        <v>2826</v>
      </c>
    </row>
    <row r="178" spans="1:11" s="33" customFormat="1" x14ac:dyDescent="0.2">
      <c r="A178" s="100"/>
      <c r="B178" s="107"/>
      <c r="C178" s="100"/>
      <c r="D178" s="100"/>
      <c r="E178" s="105" t="s">
        <v>656</v>
      </c>
      <c r="F178" s="192">
        <v>1</v>
      </c>
      <c r="G178" s="107"/>
      <c r="H178" s="107"/>
      <c r="I178" s="107"/>
      <c r="J178" s="206"/>
      <c r="K178" s="177"/>
    </row>
    <row r="179" spans="1:11" s="33" customFormat="1" x14ac:dyDescent="0.2">
      <c r="A179" s="100"/>
      <c r="B179" s="107"/>
      <c r="C179" s="100"/>
      <c r="D179" s="100"/>
      <c r="E179" s="105" t="s">
        <v>657</v>
      </c>
      <c r="F179" s="192">
        <v>2</v>
      </c>
      <c r="G179" s="107"/>
      <c r="H179" s="107"/>
      <c r="I179" s="107"/>
      <c r="J179" s="206"/>
      <c r="K179" s="177"/>
    </row>
    <row r="180" spans="1:11" s="33" customFormat="1" x14ac:dyDescent="0.2">
      <c r="A180" s="100"/>
      <c r="B180" s="107"/>
      <c r="C180" s="100"/>
      <c r="D180" s="100"/>
      <c r="E180" s="105" t="s">
        <v>658</v>
      </c>
      <c r="F180" s="192">
        <v>3</v>
      </c>
      <c r="G180" s="107"/>
      <c r="H180" s="107"/>
      <c r="I180" s="107"/>
      <c r="J180" s="206"/>
      <c r="K180" s="177"/>
    </row>
    <row r="181" spans="1:11" s="33" customFormat="1" x14ac:dyDescent="0.2">
      <c r="A181" s="100"/>
      <c r="B181" s="107"/>
      <c r="C181" s="100"/>
      <c r="D181" s="100"/>
      <c r="E181" s="105" t="s">
        <v>786</v>
      </c>
      <c r="F181" s="192">
        <v>4</v>
      </c>
      <c r="G181" s="107"/>
      <c r="H181" s="107"/>
      <c r="I181" s="107"/>
      <c r="J181" s="206"/>
      <c r="K181" s="177"/>
    </row>
    <row r="182" spans="1:11" s="33" customFormat="1" x14ac:dyDescent="0.2">
      <c r="A182" s="100" t="s">
        <v>1381</v>
      </c>
      <c r="B182" s="107">
        <v>61</v>
      </c>
      <c r="C182" s="100" t="s">
        <v>784</v>
      </c>
      <c r="D182" s="100" t="s">
        <v>789</v>
      </c>
      <c r="E182" s="105" t="s">
        <v>583</v>
      </c>
      <c r="F182" s="192">
        <v>0</v>
      </c>
      <c r="G182" s="107" t="s">
        <v>449</v>
      </c>
      <c r="H182" s="107">
        <v>0</v>
      </c>
      <c r="I182" s="107"/>
      <c r="J182" s="206"/>
      <c r="K182" s="177" t="s">
        <v>2827</v>
      </c>
    </row>
    <row r="183" spans="1:11" s="33" customFormat="1" x14ac:dyDescent="0.2">
      <c r="A183" s="100"/>
      <c r="B183" s="107"/>
      <c r="C183" s="100"/>
      <c r="D183" s="100"/>
      <c r="E183" s="105" t="s">
        <v>656</v>
      </c>
      <c r="F183" s="192">
        <v>1</v>
      </c>
      <c r="G183" s="107"/>
      <c r="H183" s="107"/>
      <c r="I183" s="107"/>
      <c r="J183" s="206"/>
      <c r="K183" s="177"/>
    </row>
    <row r="184" spans="1:11" s="33" customFormat="1" x14ac:dyDescent="0.2">
      <c r="A184" s="100"/>
      <c r="B184" s="107"/>
      <c r="C184" s="100"/>
      <c r="D184" s="100"/>
      <c r="E184" s="105" t="s">
        <v>657</v>
      </c>
      <c r="F184" s="192">
        <v>2</v>
      </c>
      <c r="G184" s="107"/>
      <c r="H184" s="107"/>
      <c r="I184" s="107"/>
      <c r="J184" s="206"/>
      <c r="K184" s="177"/>
    </row>
    <row r="185" spans="1:11" s="33" customFormat="1" x14ac:dyDescent="0.2">
      <c r="A185" s="100"/>
      <c r="B185" s="107"/>
      <c r="C185" s="100"/>
      <c r="D185" s="100"/>
      <c r="E185" s="105" t="s">
        <v>658</v>
      </c>
      <c r="F185" s="192">
        <v>3</v>
      </c>
      <c r="G185" s="107"/>
      <c r="H185" s="107"/>
      <c r="I185" s="107"/>
      <c r="J185" s="206"/>
      <c r="K185" s="177"/>
    </row>
    <row r="186" spans="1:11" s="33" customFormat="1" x14ac:dyDescent="0.2">
      <c r="A186" s="100"/>
      <c r="B186" s="107"/>
      <c r="C186" s="100"/>
      <c r="D186" s="100"/>
      <c r="E186" s="105" t="s">
        <v>786</v>
      </c>
      <c r="F186" s="192">
        <v>4</v>
      </c>
      <c r="G186" s="107"/>
      <c r="H186" s="107"/>
      <c r="I186" s="107"/>
      <c r="J186" s="206"/>
      <c r="K186" s="177"/>
    </row>
    <row r="187" spans="1:11" s="33" customFormat="1" x14ac:dyDescent="0.2">
      <c r="A187" s="100" t="s">
        <v>1382</v>
      </c>
      <c r="B187" s="107">
        <v>62</v>
      </c>
      <c r="C187" s="100" t="s">
        <v>784</v>
      </c>
      <c r="D187" s="100" t="s">
        <v>790</v>
      </c>
      <c r="E187" s="105" t="s">
        <v>583</v>
      </c>
      <c r="F187" s="192">
        <v>0</v>
      </c>
      <c r="G187" s="107" t="s">
        <v>449</v>
      </c>
      <c r="H187" s="107">
        <v>0</v>
      </c>
      <c r="I187" s="107"/>
      <c r="J187" s="206"/>
      <c r="K187" s="177" t="s">
        <v>2828</v>
      </c>
    </row>
    <row r="188" spans="1:11" s="33" customFormat="1" x14ac:dyDescent="0.2">
      <c r="A188" s="100"/>
      <c r="B188" s="107"/>
      <c r="C188" s="100"/>
      <c r="D188" s="100"/>
      <c r="E188" s="105" t="s">
        <v>656</v>
      </c>
      <c r="F188" s="192">
        <v>1</v>
      </c>
      <c r="G188" s="107"/>
      <c r="H188" s="107"/>
      <c r="I188" s="107"/>
      <c r="J188" s="206"/>
      <c r="K188" s="177"/>
    </row>
    <row r="189" spans="1:11" s="33" customFormat="1" x14ac:dyDescent="0.2">
      <c r="A189" s="100"/>
      <c r="B189" s="107"/>
      <c r="C189" s="100"/>
      <c r="D189" s="100"/>
      <c r="E189" s="105" t="s">
        <v>657</v>
      </c>
      <c r="F189" s="192">
        <v>2</v>
      </c>
      <c r="G189" s="107"/>
      <c r="H189" s="107"/>
      <c r="I189" s="107"/>
      <c r="J189" s="206"/>
      <c r="K189" s="177"/>
    </row>
    <row r="190" spans="1:11" s="33" customFormat="1" x14ac:dyDescent="0.2">
      <c r="A190" s="100"/>
      <c r="B190" s="107"/>
      <c r="C190" s="100"/>
      <c r="D190" s="100"/>
      <c r="E190" s="105" t="s">
        <v>658</v>
      </c>
      <c r="F190" s="192">
        <v>3</v>
      </c>
      <c r="G190" s="107"/>
      <c r="H190" s="107"/>
      <c r="I190" s="107"/>
      <c r="J190" s="206"/>
      <c r="K190" s="177"/>
    </row>
    <row r="191" spans="1:11" s="33" customFormat="1" x14ac:dyDescent="0.2">
      <c r="A191" s="100"/>
      <c r="B191" s="107"/>
      <c r="C191" s="100"/>
      <c r="D191" s="100"/>
      <c r="E191" s="105" t="s">
        <v>786</v>
      </c>
      <c r="F191" s="192">
        <v>4</v>
      </c>
      <c r="G191" s="107"/>
      <c r="H191" s="107"/>
      <c r="I191" s="107"/>
      <c r="J191" s="206"/>
      <c r="K191" s="177"/>
    </row>
    <row r="192" spans="1:11" s="33" customFormat="1" x14ac:dyDescent="0.2">
      <c r="A192" s="100" t="s">
        <v>1383</v>
      </c>
      <c r="B192" s="107">
        <v>63</v>
      </c>
      <c r="C192" s="100" t="s">
        <v>784</v>
      </c>
      <c r="D192" s="100" t="s">
        <v>791</v>
      </c>
      <c r="E192" s="105" t="s">
        <v>583</v>
      </c>
      <c r="F192" s="192">
        <v>0</v>
      </c>
      <c r="G192" s="107" t="s">
        <v>449</v>
      </c>
      <c r="H192" s="107">
        <v>0</v>
      </c>
      <c r="I192" s="107"/>
      <c r="J192" s="206"/>
      <c r="K192" s="177" t="s">
        <v>2829</v>
      </c>
    </row>
    <row r="193" spans="1:11" s="33" customFormat="1" x14ac:dyDescent="0.2">
      <c r="A193" s="100"/>
      <c r="B193" s="107"/>
      <c r="C193" s="100"/>
      <c r="D193" s="100"/>
      <c r="E193" s="105" t="s">
        <v>656</v>
      </c>
      <c r="F193" s="192">
        <v>1</v>
      </c>
      <c r="G193" s="107"/>
      <c r="H193" s="107"/>
      <c r="I193" s="107"/>
      <c r="J193" s="206"/>
      <c r="K193" s="177"/>
    </row>
    <row r="194" spans="1:11" s="33" customFormat="1" x14ac:dyDescent="0.2">
      <c r="A194" s="100"/>
      <c r="B194" s="107"/>
      <c r="C194" s="100"/>
      <c r="D194" s="100"/>
      <c r="E194" s="105" t="s">
        <v>657</v>
      </c>
      <c r="F194" s="192">
        <v>2</v>
      </c>
      <c r="G194" s="107"/>
      <c r="H194" s="107"/>
      <c r="I194" s="107"/>
      <c r="J194" s="206"/>
      <c r="K194" s="177"/>
    </row>
    <row r="195" spans="1:11" s="33" customFormat="1" x14ac:dyDescent="0.2">
      <c r="A195" s="100"/>
      <c r="B195" s="107"/>
      <c r="C195" s="100"/>
      <c r="D195" s="100"/>
      <c r="E195" s="105" t="s">
        <v>658</v>
      </c>
      <c r="F195" s="192">
        <v>3</v>
      </c>
      <c r="G195" s="107"/>
      <c r="H195" s="107"/>
      <c r="I195" s="107"/>
      <c r="J195" s="206"/>
      <c r="K195" s="177"/>
    </row>
    <row r="196" spans="1:11" s="33" customFormat="1" x14ac:dyDescent="0.2">
      <c r="A196" s="100"/>
      <c r="B196" s="107"/>
      <c r="C196" s="100"/>
      <c r="D196" s="100"/>
      <c r="E196" s="105" t="s">
        <v>786</v>
      </c>
      <c r="F196" s="192">
        <v>4</v>
      </c>
      <c r="G196" s="107"/>
      <c r="H196" s="107"/>
      <c r="I196" s="107"/>
      <c r="J196" s="206"/>
      <c r="K196" s="177"/>
    </row>
    <row r="197" spans="1:11" s="33" customFormat="1" x14ac:dyDescent="0.2">
      <c r="A197" s="100" t="s">
        <v>1384</v>
      </c>
      <c r="B197" s="107">
        <v>64</v>
      </c>
      <c r="C197" s="100" t="s">
        <v>784</v>
      </c>
      <c r="D197" s="100" t="s">
        <v>792</v>
      </c>
      <c r="E197" s="105" t="s">
        <v>583</v>
      </c>
      <c r="F197" s="192">
        <v>0</v>
      </c>
      <c r="G197" s="107" t="s">
        <v>449</v>
      </c>
      <c r="H197" s="107">
        <v>0</v>
      </c>
      <c r="I197" s="107"/>
      <c r="J197" s="206"/>
      <c r="K197" s="177" t="s">
        <v>2830</v>
      </c>
    </row>
    <row r="198" spans="1:11" s="33" customFormat="1" x14ac:dyDescent="0.2">
      <c r="A198" s="100"/>
      <c r="B198" s="107"/>
      <c r="C198" s="100"/>
      <c r="D198" s="100"/>
      <c r="E198" s="105" t="s">
        <v>656</v>
      </c>
      <c r="F198" s="192">
        <v>1</v>
      </c>
      <c r="G198" s="107"/>
      <c r="H198" s="107"/>
      <c r="I198" s="107"/>
      <c r="J198" s="206"/>
      <c r="K198" s="177"/>
    </row>
    <row r="199" spans="1:11" s="33" customFormat="1" x14ac:dyDescent="0.2">
      <c r="A199" s="100"/>
      <c r="B199" s="107"/>
      <c r="C199" s="100"/>
      <c r="D199" s="100"/>
      <c r="E199" s="105" t="s">
        <v>657</v>
      </c>
      <c r="F199" s="192">
        <v>2</v>
      </c>
      <c r="G199" s="107"/>
      <c r="H199" s="107"/>
      <c r="I199" s="107"/>
      <c r="J199" s="206"/>
      <c r="K199" s="177"/>
    </row>
    <row r="200" spans="1:11" s="33" customFormat="1" x14ac:dyDescent="0.2">
      <c r="A200" s="100"/>
      <c r="B200" s="107"/>
      <c r="C200" s="100"/>
      <c r="D200" s="100"/>
      <c r="E200" s="105" t="s">
        <v>658</v>
      </c>
      <c r="F200" s="192">
        <v>3</v>
      </c>
      <c r="G200" s="107"/>
      <c r="H200" s="107"/>
      <c r="I200" s="107"/>
      <c r="J200" s="206"/>
      <c r="K200" s="177"/>
    </row>
    <row r="201" spans="1:11" s="33" customFormat="1" x14ac:dyDescent="0.2">
      <c r="A201" s="100"/>
      <c r="B201" s="107"/>
      <c r="C201" s="100"/>
      <c r="D201" s="100"/>
      <c r="E201" s="105" t="s">
        <v>786</v>
      </c>
      <c r="F201" s="192">
        <v>4</v>
      </c>
      <c r="G201" s="107"/>
      <c r="H201" s="107"/>
      <c r="I201" s="107"/>
      <c r="J201" s="206"/>
      <c r="K201" s="177"/>
    </row>
    <row r="202" spans="1:11" s="33" customFormat="1" x14ac:dyDescent="0.2">
      <c r="A202" s="100" t="s">
        <v>1385</v>
      </c>
      <c r="B202" s="107">
        <v>65</v>
      </c>
      <c r="C202" s="100" t="s">
        <v>784</v>
      </c>
      <c r="D202" s="100" t="s">
        <v>793</v>
      </c>
      <c r="E202" s="105" t="s">
        <v>583</v>
      </c>
      <c r="F202" s="192">
        <v>0</v>
      </c>
      <c r="G202" s="107" t="s">
        <v>449</v>
      </c>
      <c r="H202" s="107">
        <v>0</v>
      </c>
      <c r="I202" s="107"/>
      <c r="J202" s="206"/>
      <c r="K202" s="177" t="s">
        <v>2831</v>
      </c>
    </row>
    <row r="203" spans="1:11" s="33" customFormat="1" x14ac:dyDescent="0.2">
      <c r="A203" s="100"/>
      <c r="B203" s="107"/>
      <c r="C203" s="100"/>
      <c r="D203" s="100"/>
      <c r="E203" s="105" t="s">
        <v>656</v>
      </c>
      <c r="F203" s="192">
        <v>1</v>
      </c>
      <c r="G203" s="107"/>
      <c r="H203" s="107"/>
      <c r="I203" s="107"/>
      <c r="J203" s="206"/>
      <c r="K203" s="177"/>
    </row>
    <row r="204" spans="1:11" s="33" customFormat="1" x14ac:dyDescent="0.2">
      <c r="A204" s="100"/>
      <c r="B204" s="107"/>
      <c r="C204" s="100"/>
      <c r="D204" s="100"/>
      <c r="E204" s="105" t="s">
        <v>657</v>
      </c>
      <c r="F204" s="192">
        <v>2</v>
      </c>
      <c r="G204" s="107"/>
      <c r="H204" s="107"/>
      <c r="I204" s="107"/>
      <c r="J204" s="206"/>
      <c r="K204" s="177"/>
    </row>
    <row r="205" spans="1:11" s="33" customFormat="1" x14ac:dyDescent="0.2">
      <c r="A205" s="100"/>
      <c r="B205" s="107"/>
      <c r="C205" s="100"/>
      <c r="D205" s="100"/>
      <c r="E205" s="105" t="s">
        <v>658</v>
      </c>
      <c r="F205" s="192">
        <v>3</v>
      </c>
      <c r="G205" s="107"/>
      <c r="H205" s="107"/>
      <c r="I205" s="107"/>
      <c r="J205" s="206"/>
      <c r="K205" s="177"/>
    </row>
    <row r="206" spans="1:11" s="33" customFormat="1" x14ac:dyDescent="0.2">
      <c r="A206" s="100"/>
      <c r="B206" s="107"/>
      <c r="C206" s="100"/>
      <c r="D206" s="100"/>
      <c r="E206" s="105" t="s">
        <v>786</v>
      </c>
      <c r="F206" s="192">
        <v>4</v>
      </c>
      <c r="G206" s="107"/>
      <c r="H206" s="107"/>
      <c r="I206" s="107"/>
      <c r="J206" s="206"/>
      <c r="K206" s="177"/>
    </row>
    <row r="207" spans="1:11" s="33" customFormat="1" x14ac:dyDescent="0.2">
      <c r="A207" s="100" t="s">
        <v>1386</v>
      </c>
      <c r="B207" s="107">
        <v>66</v>
      </c>
      <c r="C207" s="100" t="s">
        <v>784</v>
      </c>
      <c r="D207" s="100" t="s">
        <v>794</v>
      </c>
      <c r="E207" s="105" t="s">
        <v>583</v>
      </c>
      <c r="F207" s="192">
        <v>0</v>
      </c>
      <c r="G207" s="107" t="s">
        <v>449</v>
      </c>
      <c r="H207" s="107">
        <v>0</v>
      </c>
      <c r="I207" s="107"/>
      <c r="J207" s="206"/>
      <c r="K207" s="177" t="s">
        <v>2832</v>
      </c>
    </row>
    <row r="208" spans="1:11" s="33" customFormat="1" x14ac:dyDescent="0.2">
      <c r="A208" s="100"/>
      <c r="B208" s="107"/>
      <c r="C208" s="100"/>
      <c r="D208" s="100"/>
      <c r="E208" s="105" t="s">
        <v>656</v>
      </c>
      <c r="F208" s="192">
        <v>1</v>
      </c>
      <c r="G208" s="107"/>
      <c r="H208" s="107"/>
      <c r="I208" s="107"/>
      <c r="J208" s="206"/>
      <c r="K208" s="177"/>
    </row>
    <row r="209" spans="1:11" s="33" customFormat="1" x14ac:dyDescent="0.2">
      <c r="A209" s="100"/>
      <c r="B209" s="107"/>
      <c r="C209" s="100"/>
      <c r="D209" s="100"/>
      <c r="E209" s="105" t="s">
        <v>657</v>
      </c>
      <c r="F209" s="192">
        <v>2</v>
      </c>
      <c r="G209" s="107"/>
      <c r="H209" s="107"/>
      <c r="I209" s="107"/>
      <c r="J209" s="206"/>
      <c r="K209" s="177"/>
    </row>
    <row r="210" spans="1:11" s="33" customFormat="1" x14ac:dyDescent="0.2">
      <c r="A210" s="100"/>
      <c r="B210" s="107"/>
      <c r="C210" s="100"/>
      <c r="D210" s="100"/>
      <c r="E210" s="105" t="s">
        <v>658</v>
      </c>
      <c r="F210" s="192">
        <v>3</v>
      </c>
      <c r="G210" s="107"/>
      <c r="H210" s="107"/>
      <c r="I210" s="107"/>
      <c r="J210" s="206"/>
      <c r="K210" s="177"/>
    </row>
    <row r="211" spans="1:11" s="33" customFormat="1" x14ac:dyDescent="0.2">
      <c r="A211" s="100"/>
      <c r="B211" s="107"/>
      <c r="C211" s="100"/>
      <c r="D211" s="100"/>
      <c r="E211" s="105" t="s">
        <v>786</v>
      </c>
      <c r="F211" s="192">
        <v>4</v>
      </c>
      <c r="G211" s="107"/>
      <c r="H211" s="107"/>
      <c r="I211" s="107"/>
      <c r="J211" s="206"/>
      <c r="K211" s="177"/>
    </row>
    <row r="212" spans="1:11" s="33" customFormat="1" x14ac:dyDescent="0.2">
      <c r="A212" s="100" t="s">
        <v>1387</v>
      </c>
      <c r="B212" s="107">
        <v>67</v>
      </c>
      <c r="C212" s="100" t="s">
        <v>784</v>
      </c>
      <c r="D212" s="100" t="s">
        <v>795</v>
      </c>
      <c r="E212" s="105" t="s">
        <v>583</v>
      </c>
      <c r="F212" s="192">
        <v>0</v>
      </c>
      <c r="G212" s="107" t="s">
        <v>449</v>
      </c>
      <c r="H212" s="107">
        <v>0</v>
      </c>
      <c r="I212" s="107"/>
      <c r="J212" s="206"/>
      <c r="K212" s="177" t="s">
        <v>2833</v>
      </c>
    </row>
    <row r="213" spans="1:11" s="33" customFormat="1" x14ac:dyDescent="0.2">
      <c r="A213" s="100"/>
      <c r="B213" s="107"/>
      <c r="C213" s="100"/>
      <c r="D213" s="100"/>
      <c r="E213" s="105" t="s">
        <v>656</v>
      </c>
      <c r="F213" s="192">
        <v>1</v>
      </c>
      <c r="G213" s="107"/>
      <c r="H213" s="107"/>
      <c r="I213" s="107"/>
      <c r="J213" s="206"/>
      <c r="K213" s="177"/>
    </row>
    <row r="214" spans="1:11" s="33" customFormat="1" x14ac:dyDescent="0.2">
      <c r="A214" s="100"/>
      <c r="B214" s="107"/>
      <c r="C214" s="100"/>
      <c r="D214" s="100"/>
      <c r="E214" s="105" t="s">
        <v>657</v>
      </c>
      <c r="F214" s="192">
        <v>2</v>
      </c>
      <c r="G214" s="107"/>
      <c r="H214" s="107"/>
      <c r="I214" s="107"/>
      <c r="J214" s="206"/>
      <c r="K214" s="177"/>
    </row>
    <row r="215" spans="1:11" s="33" customFormat="1" x14ac:dyDescent="0.2">
      <c r="A215" s="100"/>
      <c r="B215" s="107"/>
      <c r="C215" s="100"/>
      <c r="D215" s="100"/>
      <c r="E215" s="105" t="s">
        <v>658</v>
      </c>
      <c r="F215" s="192">
        <v>3</v>
      </c>
      <c r="G215" s="107"/>
      <c r="H215" s="107"/>
      <c r="I215" s="107"/>
      <c r="J215" s="206"/>
      <c r="K215" s="177"/>
    </row>
    <row r="216" spans="1:11" s="33" customFormat="1" x14ac:dyDescent="0.2">
      <c r="A216" s="100"/>
      <c r="B216" s="107"/>
      <c r="C216" s="100"/>
      <c r="D216" s="100"/>
      <c r="E216" s="105" t="s">
        <v>786</v>
      </c>
      <c r="F216" s="192">
        <v>4</v>
      </c>
      <c r="G216" s="107"/>
      <c r="H216" s="107"/>
      <c r="I216" s="107"/>
      <c r="J216" s="206"/>
      <c r="K216" s="177"/>
    </row>
    <row r="217" spans="1:11" s="33" customFormat="1" x14ac:dyDescent="0.2">
      <c r="A217" s="100" t="s">
        <v>1388</v>
      </c>
      <c r="B217" s="107">
        <v>68</v>
      </c>
      <c r="C217" s="100" t="s">
        <v>784</v>
      </c>
      <c r="D217" s="100" t="s">
        <v>796</v>
      </c>
      <c r="E217" s="105" t="s">
        <v>583</v>
      </c>
      <c r="F217" s="192">
        <v>0</v>
      </c>
      <c r="G217" s="107" t="s">
        <v>449</v>
      </c>
      <c r="H217" s="107">
        <v>0</v>
      </c>
      <c r="I217" s="107"/>
      <c r="J217" s="206"/>
      <c r="K217" s="177" t="s">
        <v>2834</v>
      </c>
    </row>
    <row r="218" spans="1:11" s="33" customFormat="1" x14ac:dyDescent="0.2">
      <c r="A218" s="100"/>
      <c r="B218" s="107"/>
      <c r="C218" s="100"/>
      <c r="D218" s="100"/>
      <c r="E218" s="105" t="s">
        <v>656</v>
      </c>
      <c r="F218" s="192">
        <v>1</v>
      </c>
      <c r="G218" s="107"/>
      <c r="H218" s="107"/>
      <c r="I218" s="107"/>
      <c r="J218" s="206"/>
      <c r="K218" s="177"/>
    </row>
    <row r="219" spans="1:11" s="33" customFormat="1" x14ac:dyDescent="0.2">
      <c r="A219" s="100"/>
      <c r="B219" s="107"/>
      <c r="C219" s="100"/>
      <c r="D219" s="100"/>
      <c r="E219" s="105" t="s">
        <v>657</v>
      </c>
      <c r="F219" s="192">
        <v>2</v>
      </c>
      <c r="G219" s="107"/>
      <c r="H219" s="107"/>
      <c r="I219" s="107"/>
      <c r="J219" s="206"/>
      <c r="K219" s="177"/>
    </row>
    <row r="220" spans="1:11" s="33" customFormat="1" x14ac:dyDescent="0.2">
      <c r="A220" s="100"/>
      <c r="B220" s="107"/>
      <c r="C220" s="100"/>
      <c r="D220" s="100"/>
      <c r="E220" s="105" t="s">
        <v>658</v>
      </c>
      <c r="F220" s="192">
        <v>3</v>
      </c>
      <c r="G220" s="107"/>
      <c r="H220" s="107"/>
      <c r="I220" s="107"/>
      <c r="J220" s="206"/>
      <c r="K220" s="177"/>
    </row>
    <row r="221" spans="1:11" s="33" customFormat="1" x14ac:dyDescent="0.2">
      <c r="A221" s="100"/>
      <c r="B221" s="107"/>
      <c r="C221" s="100"/>
      <c r="D221" s="100"/>
      <c r="E221" s="105" t="s">
        <v>786</v>
      </c>
      <c r="F221" s="192">
        <v>4</v>
      </c>
      <c r="G221" s="107"/>
      <c r="H221" s="107"/>
      <c r="I221" s="107"/>
      <c r="J221" s="206"/>
      <c r="K221" s="177"/>
    </row>
    <row r="222" spans="1:11" s="33" customFormat="1" x14ac:dyDescent="0.2">
      <c r="A222" s="100" t="s">
        <v>1389</v>
      </c>
      <c r="B222" s="107">
        <v>69</v>
      </c>
      <c r="C222" s="100" t="s">
        <v>784</v>
      </c>
      <c r="D222" s="100" t="s">
        <v>797</v>
      </c>
      <c r="E222" s="105" t="s">
        <v>583</v>
      </c>
      <c r="F222" s="192">
        <v>0</v>
      </c>
      <c r="G222" s="107" t="s">
        <v>449</v>
      </c>
      <c r="H222" s="107">
        <v>0</v>
      </c>
      <c r="I222" s="107"/>
      <c r="J222" s="206"/>
      <c r="K222" s="177" t="s">
        <v>2835</v>
      </c>
    </row>
    <row r="223" spans="1:11" s="33" customFormat="1" x14ac:dyDescent="0.2">
      <c r="A223" s="100"/>
      <c r="B223" s="107"/>
      <c r="C223" s="100"/>
      <c r="D223" s="100"/>
      <c r="E223" s="105" t="s">
        <v>656</v>
      </c>
      <c r="F223" s="192">
        <v>1</v>
      </c>
      <c r="G223" s="107"/>
      <c r="H223" s="107"/>
      <c r="I223" s="107"/>
      <c r="J223" s="206"/>
      <c r="K223" s="177"/>
    </row>
    <row r="224" spans="1:11" s="33" customFormat="1" x14ac:dyDescent="0.2">
      <c r="A224" s="100"/>
      <c r="B224" s="107"/>
      <c r="C224" s="100"/>
      <c r="D224" s="100"/>
      <c r="E224" s="105" t="s">
        <v>657</v>
      </c>
      <c r="F224" s="192">
        <v>2</v>
      </c>
      <c r="G224" s="107"/>
      <c r="H224" s="107"/>
      <c r="I224" s="107"/>
      <c r="J224" s="206"/>
      <c r="K224" s="177"/>
    </row>
    <row r="225" spans="1:11" s="33" customFormat="1" x14ac:dyDescent="0.2">
      <c r="A225" s="100"/>
      <c r="B225" s="107"/>
      <c r="C225" s="100"/>
      <c r="D225" s="100"/>
      <c r="E225" s="105" t="s">
        <v>658</v>
      </c>
      <c r="F225" s="192">
        <v>3</v>
      </c>
      <c r="G225" s="107"/>
      <c r="H225" s="107"/>
      <c r="I225" s="107"/>
      <c r="J225" s="206"/>
      <c r="K225" s="177"/>
    </row>
    <row r="226" spans="1:11" s="33" customFormat="1" x14ac:dyDescent="0.2">
      <c r="A226" s="100"/>
      <c r="B226" s="107"/>
      <c r="C226" s="100"/>
      <c r="D226" s="100"/>
      <c r="E226" s="105" t="s">
        <v>786</v>
      </c>
      <c r="F226" s="192">
        <v>4</v>
      </c>
      <c r="G226" s="107"/>
      <c r="H226" s="107"/>
      <c r="I226" s="107"/>
      <c r="J226" s="206"/>
      <c r="K226" s="177"/>
    </row>
    <row r="227" spans="1:11" s="33" customFormat="1" x14ac:dyDescent="0.2">
      <c r="A227" s="100" t="s">
        <v>1390</v>
      </c>
      <c r="B227" s="107">
        <v>70</v>
      </c>
      <c r="C227" s="100" t="s">
        <v>784</v>
      </c>
      <c r="D227" s="100" t="s">
        <v>798</v>
      </c>
      <c r="E227" s="105" t="s">
        <v>583</v>
      </c>
      <c r="F227" s="192">
        <v>0</v>
      </c>
      <c r="G227" s="107" t="s">
        <v>449</v>
      </c>
      <c r="H227" s="107">
        <v>0</v>
      </c>
      <c r="I227" s="107"/>
      <c r="J227" s="206"/>
      <c r="K227" s="177" t="s">
        <v>2836</v>
      </c>
    </row>
    <row r="228" spans="1:11" s="33" customFormat="1" x14ac:dyDescent="0.2">
      <c r="A228" s="100"/>
      <c r="B228" s="107"/>
      <c r="C228" s="100"/>
      <c r="D228" s="100"/>
      <c r="E228" s="105" t="s">
        <v>656</v>
      </c>
      <c r="F228" s="192">
        <v>1</v>
      </c>
      <c r="G228" s="107"/>
      <c r="H228" s="107"/>
      <c r="I228" s="107"/>
      <c r="J228" s="206"/>
      <c r="K228" s="177"/>
    </row>
    <row r="229" spans="1:11" s="33" customFormat="1" x14ac:dyDescent="0.2">
      <c r="A229" s="100"/>
      <c r="B229" s="107"/>
      <c r="C229" s="100"/>
      <c r="D229" s="100"/>
      <c r="E229" s="105" t="s">
        <v>657</v>
      </c>
      <c r="F229" s="192">
        <v>2</v>
      </c>
      <c r="G229" s="107"/>
      <c r="H229" s="107"/>
      <c r="I229" s="107"/>
      <c r="J229" s="206"/>
      <c r="K229" s="177"/>
    </row>
    <row r="230" spans="1:11" s="33" customFormat="1" x14ac:dyDescent="0.2">
      <c r="A230" s="100"/>
      <c r="B230" s="107"/>
      <c r="C230" s="100"/>
      <c r="D230" s="100"/>
      <c r="E230" s="105" t="s">
        <v>658</v>
      </c>
      <c r="F230" s="192">
        <v>3</v>
      </c>
      <c r="G230" s="107"/>
      <c r="H230" s="107"/>
      <c r="I230" s="107"/>
      <c r="J230" s="206"/>
      <c r="K230" s="177"/>
    </row>
    <row r="231" spans="1:11" s="33" customFormat="1" x14ac:dyDescent="0.2">
      <c r="A231" s="100"/>
      <c r="B231" s="107"/>
      <c r="C231" s="100"/>
      <c r="D231" s="100"/>
      <c r="E231" s="105" t="s">
        <v>786</v>
      </c>
      <c r="F231" s="192">
        <v>4</v>
      </c>
      <c r="G231" s="107"/>
      <c r="H231" s="107"/>
      <c r="I231" s="107"/>
      <c r="J231" s="206"/>
      <c r="K231" s="177"/>
    </row>
    <row r="232" spans="1:11" s="33" customFormat="1" x14ac:dyDescent="0.2">
      <c r="A232" s="100" t="s">
        <v>1391</v>
      </c>
      <c r="B232" s="107">
        <v>71</v>
      </c>
      <c r="C232" s="100" t="s">
        <v>784</v>
      </c>
      <c r="D232" s="100" t="s">
        <v>799</v>
      </c>
      <c r="E232" s="105" t="s">
        <v>583</v>
      </c>
      <c r="F232" s="192">
        <v>0</v>
      </c>
      <c r="G232" s="107" t="s">
        <v>449</v>
      </c>
      <c r="H232" s="107">
        <v>0</v>
      </c>
      <c r="I232" s="107"/>
      <c r="J232" s="206"/>
      <c r="K232" s="177" t="s">
        <v>2837</v>
      </c>
    </row>
    <row r="233" spans="1:11" s="33" customFormat="1" x14ac:dyDescent="0.2">
      <c r="A233" s="100"/>
      <c r="B233" s="107"/>
      <c r="C233" s="100"/>
      <c r="D233" s="100"/>
      <c r="E233" s="105" t="s">
        <v>656</v>
      </c>
      <c r="F233" s="192">
        <v>1</v>
      </c>
      <c r="G233" s="107"/>
      <c r="H233" s="107"/>
      <c r="I233" s="107"/>
      <c r="J233" s="206"/>
      <c r="K233" s="177"/>
    </row>
    <row r="234" spans="1:11" s="33" customFormat="1" x14ac:dyDescent="0.2">
      <c r="A234" s="100"/>
      <c r="B234" s="107"/>
      <c r="C234" s="100"/>
      <c r="D234" s="100"/>
      <c r="E234" s="105" t="s">
        <v>657</v>
      </c>
      <c r="F234" s="192">
        <v>2</v>
      </c>
      <c r="G234" s="107"/>
      <c r="H234" s="107"/>
      <c r="I234" s="107"/>
      <c r="J234" s="206"/>
      <c r="K234" s="177"/>
    </row>
    <row r="235" spans="1:11" s="33" customFormat="1" x14ac:dyDescent="0.2">
      <c r="A235" s="100"/>
      <c r="B235" s="107"/>
      <c r="C235" s="100"/>
      <c r="D235" s="100"/>
      <c r="E235" s="105" t="s">
        <v>658</v>
      </c>
      <c r="F235" s="192">
        <v>3</v>
      </c>
      <c r="G235" s="107"/>
      <c r="H235" s="107"/>
      <c r="I235" s="107"/>
      <c r="J235" s="206"/>
      <c r="K235" s="177"/>
    </row>
    <row r="236" spans="1:11" s="33" customFormat="1" x14ac:dyDescent="0.2">
      <c r="A236" s="100"/>
      <c r="B236" s="107"/>
      <c r="C236" s="100"/>
      <c r="D236" s="100"/>
      <c r="E236" s="105" t="s">
        <v>786</v>
      </c>
      <c r="F236" s="192">
        <v>4</v>
      </c>
      <c r="G236" s="107"/>
      <c r="H236" s="107"/>
      <c r="I236" s="107"/>
      <c r="J236" s="206"/>
      <c r="K236" s="177"/>
    </row>
    <row r="237" spans="1:11" s="33" customFormat="1" x14ac:dyDescent="0.2">
      <c r="A237" s="100" t="s">
        <v>1392</v>
      </c>
      <c r="B237" s="107">
        <v>72</v>
      </c>
      <c r="C237" s="100" t="s">
        <v>784</v>
      </c>
      <c r="D237" s="100" t="s">
        <v>800</v>
      </c>
      <c r="E237" s="105" t="s">
        <v>583</v>
      </c>
      <c r="F237" s="192">
        <v>0</v>
      </c>
      <c r="G237" s="107" t="s">
        <v>449</v>
      </c>
      <c r="H237" s="107">
        <v>0</v>
      </c>
      <c r="I237" s="107"/>
      <c r="J237" s="206"/>
      <c r="K237" s="177" t="s">
        <v>2838</v>
      </c>
    </row>
    <row r="238" spans="1:11" s="33" customFormat="1" x14ac:dyDescent="0.2">
      <c r="A238" s="100"/>
      <c r="B238" s="107"/>
      <c r="C238" s="100"/>
      <c r="D238" s="100"/>
      <c r="E238" s="105" t="s">
        <v>656</v>
      </c>
      <c r="F238" s="192">
        <v>1</v>
      </c>
      <c r="G238" s="107"/>
      <c r="H238" s="107"/>
      <c r="I238" s="107"/>
      <c r="J238" s="206"/>
      <c r="K238" s="177"/>
    </row>
    <row r="239" spans="1:11" s="33" customFormat="1" x14ac:dyDescent="0.2">
      <c r="A239" s="100"/>
      <c r="B239" s="107"/>
      <c r="C239" s="100"/>
      <c r="D239" s="100"/>
      <c r="E239" s="105" t="s">
        <v>657</v>
      </c>
      <c r="F239" s="192">
        <v>2</v>
      </c>
      <c r="G239" s="107"/>
      <c r="H239" s="107"/>
      <c r="I239" s="107"/>
      <c r="J239" s="206"/>
      <c r="K239" s="177"/>
    </row>
    <row r="240" spans="1:11" s="33" customFormat="1" x14ac:dyDescent="0.2">
      <c r="A240" s="100"/>
      <c r="B240" s="107"/>
      <c r="C240" s="100"/>
      <c r="D240" s="100"/>
      <c r="E240" s="105" t="s">
        <v>658</v>
      </c>
      <c r="F240" s="192">
        <v>3</v>
      </c>
      <c r="G240" s="107"/>
      <c r="H240" s="107"/>
      <c r="I240" s="107"/>
      <c r="J240" s="206"/>
      <c r="K240" s="177"/>
    </row>
    <row r="241" spans="1:11" s="33" customFormat="1" x14ac:dyDescent="0.2">
      <c r="A241" s="100"/>
      <c r="B241" s="107"/>
      <c r="C241" s="100"/>
      <c r="D241" s="100"/>
      <c r="E241" s="105" t="s">
        <v>786</v>
      </c>
      <c r="F241" s="192">
        <v>4</v>
      </c>
      <c r="G241" s="107"/>
      <c r="H241" s="107"/>
      <c r="I241" s="107"/>
      <c r="J241" s="206"/>
      <c r="K241" s="177"/>
    </row>
    <row r="242" spans="1:11" customFormat="1" ht="45" x14ac:dyDescent="0.2">
      <c r="A242" s="52" t="s">
        <v>435</v>
      </c>
      <c r="B242" s="55">
        <v>73</v>
      </c>
      <c r="C242" s="52" t="s">
        <v>1981</v>
      </c>
      <c r="D242" s="52"/>
      <c r="E242" s="52"/>
      <c r="F242" s="55" t="s">
        <v>574</v>
      </c>
      <c r="G242" s="52" t="s">
        <v>301</v>
      </c>
      <c r="H242" s="52" t="s">
        <v>954</v>
      </c>
      <c r="I242" s="52"/>
      <c r="J242" s="220" t="s">
        <v>3284</v>
      </c>
      <c r="K242" s="200" t="s">
        <v>3100</v>
      </c>
    </row>
    <row r="243" spans="1:11" customFormat="1" ht="45" x14ac:dyDescent="0.2">
      <c r="A243" s="52" t="s">
        <v>436</v>
      </c>
      <c r="B243" s="55">
        <v>74</v>
      </c>
      <c r="C243" s="52" t="s">
        <v>1982</v>
      </c>
      <c r="D243" s="52"/>
      <c r="E243" s="52"/>
      <c r="F243" s="55" t="s">
        <v>574</v>
      </c>
      <c r="G243" s="52" t="s">
        <v>301</v>
      </c>
      <c r="H243" s="52" t="s">
        <v>954</v>
      </c>
      <c r="I243" s="52"/>
      <c r="J243" s="220" t="s">
        <v>3284</v>
      </c>
      <c r="K243" s="200" t="s">
        <v>3101</v>
      </c>
    </row>
    <row r="244" spans="1:11" customFormat="1" ht="45" x14ac:dyDescent="0.2">
      <c r="A244" s="52" t="s">
        <v>437</v>
      </c>
      <c r="B244" s="55">
        <v>75</v>
      </c>
      <c r="C244" s="52" t="s">
        <v>1983</v>
      </c>
      <c r="D244" s="52"/>
      <c r="E244" s="52"/>
      <c r="F244" s="55" t="s">
        <v>574</v>
      </c>
      <c r="G244" s="52" t="s">
        <v>301</v>
      </c>
      <c r="H244" s="52" t="s">
        <v>954</v>
      </c>
      <c r="I244" s="52"/>
      <c r="J244" s="220" t="s">
        <v>3284</v>
      </c>
      <c r="K244" s="200" t="s">
        <v>3102</v>
      </c>
    </row>
    <row r="245" spans="1:11" customFormat="1" ht="45" x14ac:dyDescent="0.2">
      <c r="A245" s="52" t="s">
        <v>438</v>
      </c>
      <c r="B245" s="55">
        <v>76</v>
      </c>
      <c r="C245" s="52" t="s">
        <v>1984</v>
      </c>
      <c r="D245" s="52"/>
      <c r="E245" s="52"/>
      <c r="F245" s="55" t="s">
        <v>574</v>
      </c>
      <c r="G245" s="52" t="s">
        <v>301</v>
      </c>
      <c r="H245" s="52" t="s">
        <v>954</v>
      </c>
      <c r="I245" s="52"/>
      <c r="J245" s="220" t="s">
        <v>3284</v>
      </c>
      <c r="K245" s="200" t="s">
        <v>3103</v>
      </c>
    </row>
    <row r="246" spans="1:11" customFormat="1" ht="45" x14ac:dyDescent="0.2">
      <c r="A246" s="52" t="s">
        <v>880</v>
      </c>
      <c r="B246" s="55">
        <v>77</v>
      </c>
      <c r="C246" s="52" t="s">
        <v>1985</v>
      </c>
      <c r="D246" s="52"/>
      <c r="E246" s="52"/>
      <c r="F246" s="55" t="s">
        <v>574</v>
      </c>
      <c r="G246" s="52" t="s">
        <v>301</v>
      </c>
      <c r="H246" s="52" t="s">
        <v>954</v>
      </c>
      <c r="I246" s="52"/>
      <c r="J246" s="220" t="s">
        <v>3284</v>
      </c>
      <c r="K246" s="200" t="s">
        <v>3104</v>
      </c>
    </row>
    <row r="247" spans="1:11" customFormat="1" ht="45" x14ac:dyDescent="0.2">
      <c r="A247" s="52" t="s">
        <v>881</v>
      </c>
      <c r="B247" s="55">
        <v>78</v>
      </c>
      <c r="C247" s="52" t="s">
        <v>1986</v>
      </c>
      <c r="D247" s="52"/>
      <c r="E247" s="52"/>
      <c r="F247" s="55" t="s">
        <v>574</v>
      </c>
      <c r="G247" s="52" t="s">
        <v>301</v>
      </c>
      <c r="H247" s="52" t="s">
        <v>954</v>
      </c>
      <c r="I247" s="52"/>
      <c r="J247" s="220" t="s">
        <v>3284</v>
      </c>
      <c r="K247" s="200" t="s">
        <v>3105</v>
      </c>
    </row>
    <row r="248" spans="1:11" customFormat="1" ht="22.5" x14ac:dyDescent="0.2">
      <c r="A248" s="52" t="s">
        <v>439</v>
      </c>
      <c r="B248" s="55">
        <v>79</v>
      </c>
      <c r="C248" s="52" t="s">
        <v>899</v>
      </c>
      <c r="D248" s="52"/>
      <c r="E248" s="52"/>
      <c r="F248" s="55" t="s">
        <v>574</v>
      </c>
      <c r="G248" s="52" t="s">
        <v>301</v>
      </c>
      <c r="H248" s="52" t="s">
        <v>954</v>
      </c>
      <c r="I248" s="52"/>
      <c r="J248" s="198" t="s">
        <v>423</v>
      </c>
      <c r="K248" s="200" t="s">
        <v>3106</v>
      </c>
    </row>
    <row r="249" spans="1:11" customFormat="1" ht="22.5" x14ac:dyDescent="0.2">
      <c r="A249" s="52" t="s">
        <v>440</v>
      </c>
      <c r="B249" s="55">
        <v>80</v>
      </c>
      <c r="C249" s="52" t="s">
        <v>900</v>
      </c>
      <c r="D249" s="52"/>
      <c r="E249" s="52"/>
      <c r="F249" s="55" t="s">
        <v>574</v>
      </c>
      <c r="G249" s="52" t="s">
        <v>301</v>
      </c>
      <c r="H249" s="52" t="s">
        <v>954</v>
      </c>
      <c r="I249" s="52"/>
      <c r="J249" s="198" t="s">
        <v>423</v>
      </c>
      <c r="K249" s="200" t="s">
        <v>3107</v>
      </c>
    </row>
    <row r="250" spans="1:11" customFormat="1" ht="22.5" x14ac:dyDescent="0.2">
      <c r="A250" s="52" t="s">
        <v>441</v>
      </c>
      <c r="B250" s="55">
        <v>81</v>
      </c>
      <c r="C250" s="52" t="s">
        <v>901</v>
      </c>
      <c r="D250" s="52"/>
      <c r="E250" s="52"/>
      <c r="F250" s="55" t="s">
        <v>574</v>
      </c>
      <c r="G250" s="52" t="s">
        <v>301</v>
      </c>
      <c r="H250" s="52" t="s">
        <v>954</v>
      </c>
      <c r="I250" s="52"/>
      <c r="J250" s="198" t="s">
        <v>423</v>
      </c>
      <c r="K250" s="200" t="s">
        <v>3108</v>
      </c>
    </row>
    <row r="251" spans="1:11" customFormat="1" ht="22.5" x14ac:dyDescent="0.2">
      <c r="A251" s="52" t="s">
        <v>442</v>
      </c>
      <c r="B251" s="55">
        <v>82</v>
      </c>
      <c r="C251" s="52" t="s">
        <v>902</v>
      </c>
      <c r="D251" s="52"/>
      <c r="E251" s="52"/>
      <c r="F251" s="55" t="s">
        <v>574</v>
      </c>
      <c r="G251" s="52" t="s">
        <v>301</v>
      </c>
      <c r="H251" s="52" t="s">
        <v>954</v>
      </c>
      <c r="I251" s="52"/>
      <c r="J251" s="198" t="s">
        <v>423</v>
      </c>
      <c r="K251" s="200" t="s">
        <v>3109</v>
      </c>
    </row>
    <row r="252" spans="1:11" customFormat="1" ht="22.5" x14ac:dyDescent="0.2">
      <c r="A252" s="52" t="s">
        <v>882</v>
      </c>
      <c r="B252" s="55">
        <v>83</v>
      </c>
      <c r="C252" s="52" t="s">
        <v>903</v>
      </c>
      <c r="D252" s="52"/>
      <c r="E252" s="52"/>
      <c r="F252" s="55" t="s">
        <v>574</v>
      </c>
      <c r="G252" s="52" t="s">
        <v>301</v>
      </c>
      <c r="H252" s="52" t="s">
        <v>954</v>
      </c>
      <c r="I252" s="52"/>
      <c r="J252" s="198" t="s">
        <v>423</v>
      </c>
      <c r="K252" s="200" t="s">
        <v>3110</v>
      </c>
    </row>
    <row r="253" spans="1:11" customFormat="1" ht="22.5" x14ac:dyDescent="0.2">
      <c r="A253" s="52" t="s">
        <v>883</v>
      </c>
      <c r="B253" s="55">
        <v>84</v>
      </c>
      <c r="C253" s="52" t="s">
        <v>904</v>
      </c>
      <c r="D253" s="52"/>
      <c r="E253" s="52"/>
      <c r="F253" s="55" t="s">
        <v>574</v>
      </c>
      <c r="G253" s="52" t="s">
        <v>301</v>
      </c>
      <c r="H253" s="52" t="s">
        <v>954</v>
      </c>
      <c r="I253" s="52"/>
      <c r="J253" s="198" t="s">
        <v>423</v>
      </c>
      <c r="K253" s="200" t="s">
        <v>2839</v>
      </c>
    </row>
    <row r="255" spans="1:11" ht="12.75" x14ac:dyDescent="0.2">
      <c r="A255" s="324" t="s">
        <v>3283</v>
      </c>
      <c r="B255" s="325"/>
      <c r="C255" s="325"/>
      <c r="D255" s="325"/>
      <c r="E255" s="325"/>
      <c r="F255" s="325"/>
      <c r="G255" s="325"/>
      <c r="H255" s="325"/>
      <c r="I255" s="325"/>
      <c r="J255" s="325"/>
    </row>
  </sheetData>
  <autoFilter ref="A1:K253"/>
  <mergeCells count="1">
    <mergeCell ref="A255:J255"/>
  </mergeCells>
  <pageMargins left="0.59055118110236227" right="0.39370078740157483" top="0.59055118110236227" bottom="0.59055118110236227" header="0.39370078740157483" footer="0.19685039370078741"/>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358"/>
  <sheetViews>
    <sheetView workbookViewId="0">
      <pane xSplit="3" ySplit="1" topLeftCell="E2" activePane="bottomRight" state="frozen"/>
      <selection pane="topRight" activeCell="C1" sqref="C1"/>
      <selection pane="bottomLeft" activeCell="A2" sqref="A2"/>
      <selection pane="bottomRight"/>
    </sheetView>
  </sheetViews>
  <sheetFormatPr baseColWidth="10" defaultColWidth="11.42578125" defaultRowHeight="11.25" x14ac:dyDescent="0.2"/>
  <cols>
    <col min="1" max="1" width="9.5703125" style="1" bestFit="1" customWidth="1"/>
    <col min="2" max="2" width="7.140625" style="2" customWidth="1"/>
    <col min="3" max="3" width="46.42578125" style="51" customWidth="1"/>
    <col min="4" max="4" width="34.42578125" style="1" customWidth="1"/>
    <col min="5" max="5" width="38.42578125" style="51" customWidth="1"/>
    <col min="6" max="6" width="8.28515625" style="33" customWidth="1"/>
    <col min="7" max="7" width="7.7109375" style="1" customWidth="1"/>
    <col min="8" max="8" width="8.140625" style="51" customWidth="1"/>
    <col min="9" max="9" width="44.7109375" style="154" customWidth="1"/>
    <col min="10" max="16384" width="11.42578125" style="1"/>
  </cols>
  <sheetData>
    <row r="1" spans="1:9" s="34" customFormat="1" ht="22.5" x14ac:dyDescent="0.2">
      <c r="A1" s="121" t="s">
        <v>1902</v>
      </c>
      <c r="B1" s="110" t="s">
        <v>2013</v>
      </c>
      <c r="C1" s="110" t="s">
        <v>552</v>
      </c>
      <c r="D1" s="110" t="s">
        <v>587</v>
      </c>
      <c r="E1" s="110" t="s">
        <v>300</v>
      </c>
      <c r="F1" s="110" t="s">
        <v>1765</v>
      </c>
      <c r="G1" s="121" t="s">
        <v>578</v>
      </c>
      <c r="H1" s="110" t="s">
        <v>1766</v>
      </c>
      <c r="I1" s="91" t="s">
        <v>934</v>
      </c>
    </row>
    <row r="2" spans="1:9" s="34" customFormat="1" x14ac:dyDescent="0.2">
      <c r="A2" s="80" t="s">
        <v>370</v>
      </c>
      <c r="B2" s="82">
        <v>1</v>
      </c>
      <c r="C2" s="95" t="s">
        <v>341</v>
      </c>
      <c r="D2" s="80"/>
      <c r="E2" s="94"/>
      <c r="F2" s="81" t="s">
        <v>597</v>
      </c>
      <c r="G2" s="82" t="s">
        <v>444</v>
      </c>
      <c r="H2" s="125">
        <v>0</v>
      </c>
      <c r="I2" s="153" t="s">
        <v>938</v>
      </c>
    </row>
    <row r="3" spans="1:9" s="33" customFormat="1" x14ac:dyDescent="0.2">
      <c r="A3" s="80" t="s">
        <v>333</v>
      </c>
      <c r="B3" s="82">
        <v>2</v>
      </c>
      <c r="C3" s="95" t="s">
        <v>335</v>
      </c>
      <c r="D3" s="80"/>
      <c r="E3" s="94"/>
      <c r="F3" s="81" t="s">
        <v>338</v>
      </c>
      <c r="G3" s="82" t="s">
        <v>445</v>
      </c>
      <c r="H3" s="125">
        <v>0</v>
      </c>
      <c r="I3" s="153" t="s">
        <v>938</v>
      </c>
    </row>
    <row r="4" spans="1:9" s="33" customFormat="1" x14ac:dyDescent="0.2">
      <c r="A4" s="80" t="s">
        <v>334</v>
      </c>
      <c r="B4" s="82">
        <v>3</v>
      </c>
      <c r="C4" s="95" t="s">
        <v>933</v>
      </c>
      <c r="D4" s="80"/>
      <c r="E4" s="94"/>
      <c r="F4" s="81" t="s">
        <v>337</v>
      </c>
      <c r="G4" s="82" t="s">
        <v>446</v>
      </c>
      <c r="H4" s="125">
        <v>0</v>
      </c>
      <c r="I4" s="153" t="s">
        <v>938</v>
      </c>
    </row>
    <row r="5" spans="1:9" s="33" customFormat="1" ht="12.75" x14ac:dyDescent="0.2">
      <c r="A5" s="322" t="s">
        <v>2502</v>
      </c>
      <c r="B5" s="323"/>
      <c r="C5" s="323"/>
      <c r="D5" s="323"/>
      <c r="E5" s="323"/>
      <c r="F5" s="323"/>
      <c r="G5" s="323"/>
      <c r="H5" s="323"/>
      <c r="I5" s="323"/>
    </row>
    <row r="6" spans="1:9" s="33" customFormat="1" x14ac:dyDescent="0.2">
      <c r="A6" s="161" t="s">
        <v>410</v>
      </c>
      <c r="B6" s="162">
        <v>4</v>
      </c>
      <c r="C6" s="163" t="s">
        <v>374</v>
      </c>
      <c r="D6" s="161"/>
      <c r="E6" s="163"/>
      <c r="F6" s="164" t="s">
        <v>485</v>
      </c>
      <c r="G6" s="162" t="s">
        <v>541</v>
      </c>
      <c r="H6" s="165" t="s">
        <v>954</v>
      </c>
      <c r="I6" s="166"/>
    </row>
    <row r="7" spans="1:9" s="33" customFormat="1" x14ac:dyDescent="0.2">
      <c r="A7" s="161" t="s">
        <v>411</v>
      </c>
      <c r="B7" s="162">
        <v>5</v>
      </c>
      <c r="C7" s="163" t="s">
        <v>413</v>
      </c>
      <c r="D7" s="161"/>
      <c r="E7" s="163" t="s">
        <v>583</v>
      </c>
      <c r="F7" s="167">
        <v>0</v>
      </c>
      <c r="G7" s="162" t="s">
        <v>449</v>
      </c>
      <c r="H7" s="165">
        <v>0</v>
      </c>
      <c r="I7" s="166"/>
    </row>
    <row r="8" spans="1:9" s="38" customFormat="1" x14ac:dyDescent="0.2">
      <c r="A8" s="161"/>
      <c r="B8" s="162"/>
      <c r="C8" s="163"/>
      <c r="D8" s="161"/>
      <c r="E8" s="163" t="s">
        <v>415</v>
      </c>
      <c r="F8" s="167" t="s">
        <v>547</v>
      </c>
      <c r="G8" s="162"/>
      <c r="H8" s="165"/>
      <c r="I8" s="166"/>
    </row>
    <row r="9" spans="1:9" s="38" customFormat="1" x14ac:dyDescent="0.2">
      <c r="A9" s="161"/>
      <c r="B9" s="162"/>
      <c r="C9" s="163"/>
      <c r="D9" s="161"/>
      <c r="E9" s="163" t="s">
        <v>420</v>
      </c>
      <c r="F9" s="167" t="s">
        <v>416</v>
      </c>
      <c r="G9" s="162"/>
      <c r="H9" s="165"/>
      <c r="I9" s="166"/>
    </row>
    <row r="10" spans="1:9" s="38" customFormat="1" x14ac:dyDescent="0.2">
      <c r="A10" s="161"/>
      <c r="B10" s="162"/>
      <c r="C10" s="163"/>
      <c r="D10" s="161"/>
      <c r="E10" s="163" t="s">
        <v>422</v>
      </c>
      <c r="F10" s="167" t="s">
        <v>417</v>
      </c>
      <c r="G10" s="162"/>
      <c r="H10" s="165"/>
      <c r="I10" s="166"/>
    </row>
    <row r="11" spans="1:9" s="38" customFormat="1" x14ac:dyDescent="0.2">
      <c r="A11" s="161"/>
      <c r="B11" s="162"/>
      <c r="C11" s="163"/>
      <c r="D11" s="161"/>
      <c r="E11" s="163" t="s">
        <v>421</v>
      </c>
      <c r="F11" s="167" t="s">
        <v>418</v>
      </c>
      <c r="G11" s="162"/>
      <c r="H11" s="165"/>
      <c r="I11" s="166"/>
    </row>
    <row r="12" spans="1:9" s="38" customFormat="1" x14ac:dyDescent="0.2">
      <c r="A12" s="161"/>
      <c r="B12" s="162"/>
      <c r="C12" s="163"/>
      <c r="D12" s="161"/>
      <c r="E12" s="163" t="s">
        <v>332</v>
      </c>
      <c r="F12" s="167" t="s">
        <v>419</v>
      </c>
      <c r="G12" s="162"/>
      <c r="H12" s="165"/>
      <c r="I12" s="166"/>
    </row>
    <row r="13" spans="1:9" s="38" customFormat="1" x14ac:dyDescent="0.2">
      <c r="A13" s="161" t="s">
        <v>412</v>
      </c>
      <c r="B13" s="162">
        <v>6</v>
      </c>
      <c r="C13" s="163" t="s">
        <v>414</v>
      </c>
      <c r="D13" s="161"/>
      <c r="E13" s="163" t="s">
        <v>583</v>
      </c>
      <c r="F13" s="167">
        <v>0</v>
      </c>
      <c r="G13" s="162" t="s">
        <v>449</v>
      </c>
      <c r="H13" s="165">
        <v>0</v>
      </c>
      <c r="I13" s="166"/>
    </row>
    <row r="14" spans="1:9" s="38" customFormat="1" x14ac:dyDescent="0.2">
      <c r="A14" s="161"/>
      <c r="B14" s="162"/>
      <c r="C14" s="163"/>
      <c r="D14" s="161"/>
      <c r="E14" s="163" t="s">
        <v>406</v>
      </c>
      <c r="F14" s="167" t="s">
        <v>547</v>
      </c>
      <c r="G14" s="162"/>
      <c r="H14" s="165"/>
      <c r="I14" s="166"/>
    </row>
    <row r="15" spans="1:9" s="38" customFormat="1" x14ac:dyDescent="0.2">
      <c r="A15" s="161"/>
      <c r="B15" s="162"/>
      <c r="C15" s="163"/>
      <c r="D15" s="161"/>
      <c r="E15" s="163" t="s">
        <v>407</v>
      </c>
      <c r="F15" s="167" t="s">
        <v>416</v>
      </c>
      <c r="G15" s="162"/>
      <c r="H15" s="165"/>
      <c r="I15" s="166"/>
    </row>
    <row r="16" spans="1:9" s="38" customFormat="1" x14ac:dyDescent="0.2">
      <c r="A16" s="161"/>
      <c r="B16" s="162"/>
      <c r="C16" s="163"/>
      <c r="D16" s="161"/>
      <c r="E16" s="163" t="s">
        <v>408</v>
      </c>
      <c r="F16" s="167" t="s">
        <v>417</v>
      </c>
      <c r="G16" s="162"/>
      <c r="H16" s="165"/>
      <c r="I16" s="166"/>
    </row>
    <row r="17" spans="1:9" s="38" customFormat="1" x14ac:dyDescent="0.2">
      <c r="A17" s="161"/>
      <c r="B17" s="162"/>
      <c r="C17" s="163"/>
      <c r="D17" s="161"/>
      <c r="E17" s="163" t="s">
        <v>409</v>
      </c>
      <c r="F17" s="167" t="s">
        <v>418</v>
      </c>
      <c r="G17" s="162"/>
      <c r="H17" s="165"/>
      <c r="I17" s="166"/>
    </row>
    <row r="18" spans="1:9" x14ac:dyDescent="0.2">
      <c r="A18" s="161" t="s">
        <v>132</v>
      </c>
      <c r="B18" s="162">
        <v>7</v>
      </c>
      <c r="C18" s="163" t="s">
        <v>133</v>
      </c>
      <c r="D18" s="161"/>
      <c r="E18" s="163"/>
      <c r="F18" s="167" t="s">
        <v>485</v>
      </c>
      <c r="G18" s="162" t="s">
        <v>542</v>
      </c>
      <c r="H18" s="165" t="s">
        <v>954</v>
      </c>
      <c r="I18" s="168" t="s">
        <v>596</v>
      </c>
    </row>
    <row r="19" spans="1:9" ht="12.75" x14ac:dyDescent="0.2">
      <c r="A19" s="322" t="s">
        <v>2504</v>
      </c>
      <c r="B19" s="323"/>
      <c r="C19" s="323"/>
      <c r="D19" s="323"/>
      <c r="E19" s="323"/>
      <c r="F19" s="323"/>
      <c r="G19" s="323"/>
      <c r="H19" s="323"/>
      <c r="I19" s="323"/>
    </row>
    <row r="20" spans="1:9" x14ac:dyDescent="0.2">
      <c r="A20" s="135" t="s">
        <v>2055</v>
      </c>
      <c r="B20" s="151">
        <v>8</v>
      </c>
      <c r="C20" s="152" t="s">
        <v>2015</v>
      </c>
      <c r="D20" s="135" t="s">
        <v>2016</v>
      </c>
      <c r="E20" s="152" t="s">
        <v>583</v>
      </c>
      <c r="F20" s="151" t="s">
        <v>2017</v>
      </c>
      <c r="G20" s="151" t="s">
        <v>446</v>
      </c>
      <c r="H20" s="151">
        <v>0</v>
      </c>
      <c r="I20" s="152" t="s">
        <v>2511</v>
      </c>
    </row>
    <row r="21" spans="1:9" x14ac:dyDescent="0.2">
      <c r="A21" s="135" t="s">
        <v>2056</v>
      </c>
      <c r="B21" s="151">
        <v>9</v>
      </c>
      <c r="C21" s="152" t="s">
        <v>2035</v>
      </c>
      <c r="D21" s="135"/>
      <c r="E21" s="152" t="s">
        <v>2037</v>
      </c>
      <c r="F21" s="151">
        <v>1</v>
      </c>
      <c r="G21" s="151" t="s">
        <v>449</v>
      </c>
      <c r="H21" s="151"/>
      <c r="I21" s="152" t="s">
        <v>2036</v>
      </c>
    </row>
    <row r="22" spans="1:9" ht="22.5" x14ac:dyDescent="0.2">
      <c r="A22" s="135"/>
      <c r="B22" s="151"/>
      <c r="C22" s="152"/>
      <c r="D22" s="135"/>
      <c r="E22" s="152" t="s">
        <v>2038</v>
      </c>
      <c r="F22" s="151" t="s">
        <v>416</v>
      </c>
      <c r="G22" s="151"/>
      <c r="H22" s="151"/>
      <c r="I22" s="152"/>
    </row>
    <row r="23" spans="1:9" x14ac:dyDescent="0.2">
      <c r="A23" s="135"/>
      <c r="B23" s="151"/>
      <c r="C23" s="152"/>
      <c r="D23" s="135"/>
      <c r="E23" s="152" t="s">
        <v>2039</v>
      </c>
      <c r="F23" s="151">
        <v>3</v>
      </c>
      <c r="G23" s="151"/>
      <c r="H23" s="151"/>
      <c r="I23" s="152"/>
    </row>
    <row r="24" spans="1:9" x14ac:dyDescent="0.2">
      <c r="A24" s="135"/>
      <c r="B24" s="151"/>
      <c r="C24" s="152"/>
      <c r="D24" s="135"/>
      <c r="E24" s="152" t="s">
        <v>2040</v>
      </c>
      <c r="F24" s="151">
        <v>4</v>
      </c>
      <c r="G24" s="151"/>
      <c r="H24" s="151"/>
      <c r="I24" s="152"/>
    </row>
    <row r="25" spans="1:9" x14ac:dyDescent="0.2">
      <c r="A25" s="135"/>
      <c r="B25" s="151"/>
      <c r="C25" s="152"/>
      <c r="D25" s="135"/>
      <c r="E25" s="152" t="s">
        <v>2041</v>
      </c>
      <c r="F25" s="151">
        <v>5</v>
      </c>
      <c r="G25" s="151"/>
      <c r="H25" s="151"/>
      <c r="I25" s="152"/>
    </row>
    <row r="26" spans="1:9" x14ac:dyDescent="0.2">
      <c r="A26" s="135"/>
      <c r="B26" s="151"/>
      <c r="C26" s="152"/>
      <c r="D26" s="135"/>
      <c r="E26" s="152" t="s">
        <v>2042</v>
      </c>
      <c r="F26" s="151">
        <v>6</v>
      </c>
      <c r="G26" s="151"/>
      <c r="H26" s="151"/>
      <c r="I26" s="152"/>
    </row>
    <row r="27" spans="1:9" x14ac:dyDescent="0.2">
      <c r="A27" s="135"/>
      <c r="B27" s="151"/>
      <c r="C27" s="152"/>
      <c r="D27" s="135"/>
      <c r="E27" s="152" t="s">
        <v>2043</v>
      </c>
      <c r="F27" s="151">
        <v>7</v>
      </c>
      <c r="G27" s="151"/>
      <c r="H27" s="151"/>
      <c r="I27" s="152"/>
    </row>
    <row r="28" spans="1:9" ht="22.5" x14ac:dyDescent="0.2">
      <c r="A28" s="135" t="s">
        <v>2057</v>
      </c>
      <c r="B28" s="151">
        <v>10</v>
      </c>
      <c r="C28" s="152" t="s">
        <v>2047</v>
      </c>
      <c r="D28" s="152" t="s">
        <v>785</v>
      </c>
      <c r="E28" s="152"/>
      <c r="F28" s="151" t="s">
        <v>2044</v>
      </c>
      <c r="G28" s="151" t="s">
        <v>2404</v>
      </c>
      <c r="H28" s="151" t="s">
        <v>2046</v>
      </c>
      <c r="I28" s="152" t="s">
        <v>2184</v>
      </c>
    </row>
    <row r="29" spans="1:9" ht="22.5" x14ac:dyDescent="0.2">
      <c r="A29" s="135" t="s">
        <v>2058</v>
      </c>
      <c r="B29" s="151">
        <v>11</v>
      </c>
      <c r="C29" s="152" t="s">
        <v>2047</v>
      </c>
      <c r="D29" s="152" t="s">
        <v>787</v>
      </c>
      <c r="E29" s="152"/>
      <c r="F29" s="151" t="s">
        <v>2044</v>
      </c>
      <c r="G29" s="151" t="s">
        <v>2404</v>
      </c>
      <c r="H29" s="151" t="s">
        <v>2046</v>
      </c>
      <c r="I29" s="152" t="s">
        <v>2184</v>
      </c>
    </row>
    <row r="30" spans="1:9" ht="22.5" x14ac:dyDescent="0.2">
      <c r="A30" s="135" t="s">
        <v>2059</v>
      </c>
      <c r="B30" s="151">
        <v>12</v>
      </c>
      <c r="C30" s="152" t="s">
        <v>2047</v>
      </c>
      <c r="D30" s="152" t="s">
        <v>788</v>
      </c>
      <c r="E30" s="152"/>
      <c r="F30" s="151" t="s">
        <v>2044</v>
      </c>
      <c r="G30" s="151" t="s">
        <v>2404</v>
      </c>
      <c r="H30" s="151" t="s">
        <v>2046</v>
      </c>
      <c r="I30" s="152" t="s">
        <v>2184</v>
      </c>
    </row>
    <row r="31" spans="1:9" ht="22.5" x14ac:dyDescent="0.2">
      <c r="A31" s="135" t="s">
        <v>2060</v>
      </c>
      <c r="B31" s="151">
        <v>13</v>
      </c>
      <c r="C31" s="152" t="s">
        <v>2047</v>
      </c>
      <c r="D31" s="152" t="s">
        <v>789</v>
      </c>
      <c r="E31" s="152"/>
      <c r="F31" s="151" t="s">
        <v>2044</v>
      </c>
      <c r="G31" s="151" t="s">
        <v>2404</v>
      </c>
      <c r="H31" s="151" t="s">
        <v>2046</v>
      </c>
      <c r="I31" s="152" t="s">
        <v>2184</v>
      </c>
    </row>
    <row r="32" spans="1:9" ht="22.5" x14ac:dyDescent="0.2">
      <c r="A32" s="135" t="s">
        <v>2061</v>
      </c>
      <c r="B32" s="151">
        <v>14</v>
      </c>
      <c r="C32" s="152" t="s">
        <v>2047</v>
      </c>
      <c r="D32" s="152" t="s">
        <v>790</v>
      </c>
      <c r="E32" s="152"/>
      <c r="F32" s="151" t="s">
        <v>2044</v>
      </c>
      <c r="G32" s="151" t="s">
        <v>2404</v>
      </c>
      <c r="H32" s="151" t="s">
        <v>2046</v>
      </c>
      <c r="I32" s="152" t="s">
        <v>2184</v>
      </c>
    </row>
    <row r="33" spans="1:9" ht="22.5" x14ac:dyDescent="0.2">
      <c r="A33" s="135" t="s">
        <v>2062</v>
      </c>
      <c r="B33" s="151">
        <v>15</v>
      </c>
      <c r="C33" s="152" t="s">
        <v>2047</v>
      </c>
      <c r="D33" s="152" t="s">
        <v>791</v>
      </c>
      <c r="E33" s="152"/>
      <c r="F33" s="151" t="s">
        <v>2044</v>
      </c>
      <c r="G33" s="151" t="s">
        <v>2404</v>
      </c>
      <c r="H33" s="151" t="s">
        <v>2046</v>
      </c>
      <c r="I33" s="152" t="s">
        <v>2184</v>
      </c>
    </row>
    <row r="34" spans="1:9" ht="22.5" x14ac:dyDescent="0.2">
      <c r="A34" s="135" t="s">
        <v>2063</v>
      </c>
      <c r="B34" s="151">
        <v>16</v>
      </c>
      <c r="C34" s="152" t="s">
        <v>2047</v>
      </c>
      <c r="D34" s="152" t="s">
        <v>792</v>
      </c>
      <c r="E34" s="152"/>
      <c r="F34" s="151" t="s">
        <v>2044</v>
      </c>
      <c r="G34" s="151" t="s">
        <v>2404</v>
      </c>
      <c r="H34" s="151" t="s">
        <v>2046</v>
      </c>
      <c r="I34" s="152" t="s">
        <v>2184</v>
      </c>
    </row>
    <row r="35" spans="1:9" ht="22.5" x14ac:dyDescent="0.2">
      <c r="A35" s="135" t="s">
        <v>2064</v>
      </c>
      <c r="B35" s="151">
        <v>17</v>
      </c>
      <c r="C35" s="152" t="s">
        <v>2047</v>
      </c>
      <c r="D35" s="152" t="s">
        <v>793</v>
      </c>
      <c r="E35" s="152"/>
      <c r="F35" s="151" t="s">
        <v>2044</v>
      </c>
      <c r="G35" s="151" t="s">
        <v>2404</v>
      </c>
      <c r="H35" s="151" t="s">
        <v>2046</v>
      </c>
      <c r="I35" s="152" t="s">
        <v>2184</v>
      </c>
    </row>
    <row r="36" spans="1:9" ht="22.5" x14ac:dyDescent="0.2">
      <c r="A36" s="135" t="s">
        <v>2065</v>
      </c>
      <c r="B36" s="151">
        <v>18</v>
      </c>
      <c r="C36" s="152" t="s">
        <v>2047</v>
      </c>
      <c r="D36" s="152" t="s">
        <v>794</v>
      </c>
      <c r="E36" s="152"/>
      <c r="F36" s="151" t="s">
        <v>2044</v>
      </c>
      <c r="G36" s="151" t="s">
        <v>2404</v>
      </c>
      <c r="H36" s="151" t="s">
        <v>2046</v>
      </c>
      <c r="I36" s="152" t="s">
        <v>2184</v>
      </c>
    </row>
    <row r="37" spans="1:9" ht="22.5" x14ac:dyDescent="0.2">
      <c r="A37" s="135" t="s">
        <v>2066</v>
      </c>
      <c r="B37" s="151">
        <v>19</v>
      </c>
      <c r="C37" s="152" t="s">
        <v>2047</v>
      </c>
      <c r="D37" s="152" t="s">
        <v>795</v>
      </c>
      <c r="E37" s="152"/>
      <c r="F37" s="151" t="s">
        <v>2044</v>
      </c>
      <c r="G37" s="151" t="s">
        <v>2404</v>
      </c>
      <c r="H37" s="151" t="s">
        <v>2046</v>
      </c>
      <c r="I37" s="152" t="s">
        <v>2184</v>
      </c>
    </row>
    <row r="38" spans="1:9" ht="22.5" x14ac:dyDescent="0.2">
      <c r="A38" s="135" t="s">
        <v>2067</v>
      </c>
      <c r="B38" s="151">
        <v>20</v>
      </c>
      <c r="C38" s="152" t="s">
        <v>2047</v>
      </c>
      <c r="D38" s="152" t="s">
        <v>796</v>
      </c>
      <c r="E38" s="152"/>
      <c r="F38" s="151" t="s">
        <v>2044</v>
      </c>
      <c r="G38" s="151" t="s">
        <v>2404</v>
      </c>
      <c r="H38" s="151" t="s">
        <v>2046</v>
      </c>
      <c r="I38" s="152" t="s">
        <v>2184</v>
      </c>
    </row>
    <row r="39" spans="1:9" ht="22.5" x14ac:dyDescent="0.2">
      <c r="A39" s="135" t="s">
        <v>2068</v>
      </c>
      <c r="B39" s="151">
        <v>21</v>
      </c>
      <c r="C39" s="152" t="s">
        <v>2047</v>
      </c>
      <c r="D39" s="152" t="s">
        <v>797</v>
      </c>
      <c r="E39" s="152"/>
      <c r="F39" s="151" t="s">
        <v>2044</v>
      </c>
      <c r="G39" s="151" t="s">
        <v>2404</v>
      </c>
      <c r="H39" s="151" t="s">
        <v>2046</v>
      </c>
      <c r="I39" s="152" t="s">
        <v>2184</v>
      </c>
    </row>
    <row r="40" spans="1:9" ht="22.5" x14ac:dyDescent="0.2">
      <c r="A40" s="135" t="s">
        <v>2069</v>
      </c>
      <c r="B40" s="151">
        <v>22</v>
      </c>
      <c r="C40" s="152" t="s">
        <v>2047</v>
      </c>
      <c r="D40" s="152" t="s">
        <v>798</v>
      </c>
      <c r="E40" s="152"/>
      <c r="F40" s="151" t="s">
        <v>2044</v>
      </c>
      <c r="G40" s="151" t="s">
        <v>2404</v>
      </c>
      <c r="H40" s="151" t="s">
        <v>2046</v>
      </c>
      <c r="I40" s="152" t="s">
        <v>2184</v>
      </c>
    </row>
    <row r="41" spans="1:9" ht="22.5" x14ac:dyDescent="0.2">
      <c r="A41" s="135" t="s">
        <v>2070</v>
      </c>
      <c r="B41" s="151">
        <v>23</v>
      </c>
      <c r="C41" s="152" t="s">
        <v>2047</v>
      </c>
      <c r="D41" s="152" t="s">
        <v>799</v>
      </c>
      <c r="E41" s="152"/>
      <c r="F41" s="151" t="s">
        <v>2044</v>
      </c>
      <c r="G41" s="151" t="s">
        <v>2404</v>
      </c>
      <c r="H41" s="151" t="s">
        <v>2046</v>
      </c>
      <c r="I41" s="152" t="s">
        <v>2184</v>
      </c>
    </row>
    <row r="42" spans="1:9" ht="22.5" x14ac:dyDescent="0.2">
      <c r="A42" s="135" t="s">
        <v>2071</v>
      </c>
      <c r="B42" s="151">
        <v>24</v>
      </c>
      <c r="C42" s="152" t="s">
        <v>2047</v>
      </c>
      <c r="D42" s="152" t="s">
        <v>800</v>
      </c>
      <c r="E42" s="152"/>
      <c r="F42" s="151" t="s">
        <v>2044</v>
      </c>
      <c r="G42" s="151" t="s">
        <v>2404</v>
      </c>
      <c r="H42" s="151" t="s">
        <v>2046</v>
      </c>
      <c r="I42" s="152" t="s">
        <v>2184</v>
      </c>
    </row>
    <row r="43" spans="1:9" ht="22.5" x14ac:dyDescent="0.2">
      <c r="A43" s="135" t="s">
        <v>2072</v>
      </c>
      <c r="B43" s="151">
        <v>25</v>
      </c>
      <c r="C43" s="152" t="s">
        <v>2052</v>
      </c>
      <c r="D43" s="152" t="s">
        <v>785</v>
      </c>
      <c r="E43" s="152"/>
      <c r="F43" s="151" t="s">
        <v>2044</v>
      </c>
      <c r="G43" s="151" t="s">
        <v>2404</v>
      </c>
      <c r="H43" s="151" t="s">
        <v>2046</v>
      </c>
      <c r="I43" s="152" t="s">
        <v>2184</v>
      </c>
    </row>
    <row r="44" spans="1:9" ht="22.5" x14ac:dyDescent="0.2">
      <c r="A44" s="135" t="s">
        <v>2073</v>
      </c>
      <c r="B44" s="151">
        <v>26</v>
      </c>
      <c r="C44" s="152" t="s">
        <v>2052</v>
      </c>
      <c r="D44" s="152" t="s">
        <v>787</v>
      </c>
      <c r="E44" s="152"/>
      <c r="F44" s="151" t="s">
        <v>2044</v>
      </c>
      <c r="G44" s="151" t="s">
        <v>2404</v>
      </c>
      <c r="H44" s="151" t="s">
        <v>2046</v>
      </c>
      <c r="I44" s="152" t="s">
        <v>2184</v>
      </c>
    </row>
    <row r="45" spans="1:9" ht="22.5" x14ac:dyDescent="0.2">
      <c r="A45" s="135" t="s">
        <v>2074</v>
      </c>
      <c r="B45" s="151">
        <v>27</v>
      </c>
      <c r="C45" s="152" t="s">
        <v>2052</v>
      </c>
      <c r="D45" s="152" t="s">
        <v>788</v>
      </c>
      <c r="E45" s="152"/>
      <c r="F45" s="151" t="s">
        <v>2044</v>
      </c>
      <c r="G45" s="151" t="s">
        <v>2404</v>
      </c>
      <c r="H45" s="151" t="s">
        <v>2046</v>
      </c>
      <c r="I45" s="152" t="s">
        <v>2184</v>
      </c>
    </row>
    <row r="46" spans="1:9" ht="22.5" x14ac:dyDescent="0.2">
      <c r="A46" s="135" t="s">
        <v>2075</v>
      </c>
      <c r="B46" s="151">
        <v>28</v>
      </c>
      <c r="C46" s="152" t="s">
        <v>2052</v>
      </c>
      <c r="D46" s="152" t="s">
        <v>789</v>
      </c>
      <c r="E46" s="152"/>
      <c r="F46" s="151" t="s">
        <v>2044</v>
      </c>
      <c r="G46" s="151" t="s">
        <v>2404</v>
      </c>
      <c r="H46" s="151" t="s">
        <v>2046</v>
      </c>
      <c r="I46" s="152" t="s">
        <v>2184</v>
      </c>
    </row>
    <row r="47" spans="1:9" ht="22.5" x14ac:dyDescent="0.2">
      <c r="A47" s="135" t="s">
        <v>2076</v>
      </c>
      <c r="B47" s="151">
        <v>29</v>
      </c>
      <c r="C47" s="152" t="s">
        <v>2052</v>
      </c>
      <c r="D47" s="152" t="s">
        <v>790</v>
      </c>
      <c r="E47" s="152"/>
      <c r="F47" s="151" t="s">
        <v>2044</v>
      </c>
      <c r="G47" s="151" t="s">
        <v>2404</v>
      </c>
      <c r="H47" s="151" t="s">
        <v>2046</v>
      </c>
      <c r="I47" s="152" t="s">
        <v>2184</v>
      </c>
    </row>
    <row r="48" spans="1:9" ht="22.5" x14ac:dyDescent="0.2">
      <c r="A48" s="135" t="s">
        <v>2077</v>
      </c>
      <c r="B48" s="151">
        <v>30</v>
      </c>
      <c r="C48" s="152" t="s">
        <v>2052</v>
      </c>
      <c r="D48" s="152" t="s">
        <v>791</v>
      </c>
      <c r="E48" s="152"/>
      <c r="F48" s="151" t="s">
        <v>2044</v>
      </c>
      <c r="G48" s="151" t="s">
        <v>2404</v>
      </c>
      <c r="H48" s="151" t="s">
        <v>2046</v>
      </c>
      <c r="I48" s="152" t="s">
        <v>2184</v>
      </c>
    </row>
    <row r="49" spans="1:9" ht="22.5" x14ac:dyDescent="0.2">
      <c r="A49" s="135" t="s">
        <v>2078</v>
      </c>
      <c r="B49" s="151">
        <v>31</v>
      </c>
      <c r="C49" s="152" t="s">
        <v>2052</v>
      </c>
      <c r="D49" s="152" t="s">
        <v>792</v>
      </c>
      <c r="E49" s="152"/>
      <c r="F49" s="151" t="s">
        <v>2044</v>
      </c>
      <c r="G49" s="151" t="s">
        <v>2404</v>
      </c>
      <c r="H49" s="151" t="s">
        <v>2046</v>
      </c>
      <c r="I49" s="152" t="s">
        <v>2184</v>
      </c>
    </row>
    <row r="50" spans="1:9" ht="22.5" x14ac:dyDescent="0.2">
      <c r="A50" s="135" t="s">
        <v>2079</v>
      </c>
      <c r="B50" s="151">
        <v>32</v>
      </c>
      <c r="C50" s="152" t="s">
        <v>2052</v>
      </c>
      <c r="D50" s="152" t="s">
        <v>793</v>
      </c>
      <c r="E50" s="152"/>
      <c r="F50" s="151" t="s">
        <v>2044</v>
      </c>
      <c r="G50" s="151" t="s">
        <v>2404</v>
      </c>
      <c r="H50" s="151" t="s">
        <v>2046</v>
      </c>
      <c r="I50" s="152" t="s">
        <v>2184</v>
      </c>
    </row>
    <row r="51" spans="1:9" ht="22.5" x14ac:dyDescent="0.2">
      <c r="A51" s="135" t="s">
        <v>2080</v>
      </c>
      <c r="B51" s="151">
        <v>33</v>
      </c>
      <c r="C51" s="152" t="s">
        <v>2052</v>
      </c>
      <c r="D51" s="152" t="s">
        <v>794</v>
      </c>
      <c r="E51" s="152"/>
      <c r="F51" s="151" t="s">
        <v>2044</v>
      </c>
      <c r="G51" s="151" t="s">
        <v>2404</v>
      </c>
      <c r="H51" s="151" t="s">
        <v>2046</v>
      </c>
      <c r="I51" s="152" t="s">
        <v>2184</v>
      </c>
    </row>
    <row r="52" spans="1:9" ht="22.5" x14ac:dyDescent="0.2">
      <c r="A52" s="135" t="s">
        <v>2081</v>
      </c>
      <c r="B52" s="151">
        <v>34</v>
      </c>
      <c r="C52" s="152" t="s">
        <v>2052</v>
      </c>
      <c r="D52" s="152" t="s">
        <v>795</v>
      </c>
      <c r="E52" s="152"/>
      <c r="F52" s="151" t="s">
        <v>2044</v>
      </c>
      <c r="G52" s="151" t="s">
        <v>2404</v>
      </c>
      <c r="H52" s="151" t="s">
        <v>2046</v>
      </c>
      <c r="I52" s="152" t="s">
        <v>2184</v>
      </c>
    </row>
    <row r="53" spans="1:9" ht="22.5" x14ac:dyDescent="0.2">
      <c r="A53" s="135" t="s">
        <v>2082</v>
      </c>
      <c r="B53" s="151">
        <v>35</v>
      </c>
      <c r="C53" s="152" t="s">
        <v>2052</v>
      </c>
      <c r="D53" s="152" t="s">
        <v>796</v>
      </c>
      <c r="E53" s="152"/>
      <c r="F53" s="151" t="s">
        <v>2044</v>
      </c>
      <c r="G53" s="151" t="s">
        <v>2404</v>
      </c>
      <c r="H53" s="151" t="s">
        <v>2046</v>
      </c>
      <c r="I53" s="152" t="s">
        <v>2184</v>
      </c>
    </row>
    <row r="54" spans="1:9" ht="22.5" x14ac:dyDescent="0.2">
      <c r="A54" s="135" t="s">
        <v>2083</v>
      </c>
      <c r="B54" s="151">
        <v>36</v>
      </c>
      <c r="C54" s="152" t="s">
        <v>2052</v>
      </c>
      <c r="D54" s="152" t="s">
        <v>797</v>
      </c>
      <c r="E54" s="152"/>
      <c r="F54" s="151" t="s">
        <v>2044</v>
      </c>
      <c r="G54" s="151" t="s">
        <v>2404</v>
      </c>
      <c r="H54" s="151" t="s">
        <v>2046</v>
      </c>
      <c r="I54" s="152" t="s">
        <v>2184</v>
      </c>
    </row>
    <row r="55" spans="1:9" ht="22.5" x14ac:dyDescent="0.2">
      <c r="A55" s="135" t="s">
        <v>2084</v>
      </c>
      <c r="B55" s="151">
        <v>37</v>
      </c>
      <c r="C55" s="152" t="s">
        <v>2052</v>
      </c>
      <c r="D55" s="152" t="s">
        <v>798</v>
      </c>
      <c r="E55" s="152"/>
      <c r="F55" s="151" t="s">
        <v>2044</v>
      </c>
      <c r="G55" s="151" t="s">
        <v>2404</v>
      </c>
      <c r="H55" s="151" t="s">
        <v>2046</v>
      </c>
      <c r="I55" s="152" t="s">
        <v>2184</v>
      </c>
    </row>
    <row r="56" spans="1:9" ht="22.5" x14ac:dyDescent="0.2">
      <c r="A56" s="135" t="s">
        <v>2085</v>
      </c>
      <c r="B56" s="151">
        <v>38</v>
      </c>
      <c r="C56" s="152" t="s">
        <v>2052</v>
      </c>
      <c r="D56" s="152" t="s">
        <v>799</v>
      </c>
      <c r="E56" s="152"/>
      <c r="F56" s="151" t="s">
        <v>2044</v>
      </c>
      <c r="G56" s="151" t="s">
        <v>2404</v>
      </c>
      <c r="H56" s="151" t="s">
        <v>2046</v>
      </c>
      <c r="I56" s="152" t="s">
        <v>2184</v>
      </c>
    </row>
    <row r="57" spans="1:9" ht="22.5" x14ac:dyDescent="0.2">
      <c r="A57" s="135" t="s">
        <v>2086</v>
      </c>
      <c r="B57" s="151">
        <v>39</v>
      </c>
      <c r="C57" s="152" t="s">
        <v>2052</v>
      </c>
      <c r="D57" s="152" t="s">
        <v>800</v>
      </c>
      <c r="E57" s="152"/>
      <c r="F57" s="151" t="s">
        <v>2044</v>
      </c>
      <c r="G57" s="151" t="s">
        <v>2404</v>
      </c>
      <c r="H57" s="151" t="s">
        <v>2046</v>
      </c>
      <c r="I57" s="152" t="s">
        <v>2184</v>
      </c>
    </row>
    <row r="58" spans="1:9" ht="22.5" x14ac:dyDescent="0.2">
      <c r="A58" s="135" t="s">
        <v>2087</v>
      </c>
      <c r="B58" s="151">
        <v>40</v>
      </c>
      <c r="C58" s="152" t="s">
        <v>2051</v>
      </c>
      <c r="D58" s="152" t="s">
        <v>2048</v>
      </c>
      <c r="E58" s="152"/>
      <c r="F58" s="151" t="s">
        <v>303</v>
      </c>
      <c r="G58" s="151" t="s">
        <v>446</v>
      </c>
      <c r="H58" s="151">
        <v>99</v>
      </c>
      <c r="I58" s="152" t="s">
        <v>2054</v>
      </c>
    </row>
    <row r="59" spans="1:9" ht="22.5" x14ac:dyDescent="0.2">
      <c r="A59" s="135" t="s">
        <v>2088</v>
      </c>
      <c r="B59" s="151">
        <v>41</v>
      </c>
      <c r="C59" s="152" t="s">
        <v>2051</v>
      </c>
      <c r="D59" s="152" t="s">
        <v>2049</v>
      </c>
      <c r="E59" s="152"/>
      <c r="F59" s="151" t="s">
        <v>303</v>
      </c>
      <c r="G59" s="151" t="s">
        <v>446</v>
      </c>
      <c r="H59" s="151">
        <v>99</v>
      </c>
      <c r="I59" s="152" t="s">
        <v>2054</v>
      </c>
    </row>
    <row r="60" spans="1:9" ht="22.5" x14ac:dyDescent="0.2">
      <c r="A60" s="135" t="s">
        <v>2089</v>
      </c>
      <c r="B60" s="151">
        <v>42</v>
      </c>
      <c r="C60" s="152" t="s">
        <v>2051</v>
      </c>
      <c r="D60" s="152" t="s">
        <v>2050</v>
      </c>
      <c r="E60" s="152"/>
      <c r="F60" s="151" t="s">
        <v>303</v>
      </c>
      <c r="G60" s="151" t="s">
        <v>446</v>
      </c>
      <c r="H60" s="151">
        <v>99</v>
      </c>
      <c r="I60" s="152" t="s">
        <v>2054</v>
      </c>
    </row>
    <row r="61" spans="1:9" ht="22.5" x14ac:dyDescent="0.2">
      <c r="A61" s="135" t="s">
        <v>2090</v>
      </c>
      <c r="B61" s="151">
        <v>43</v>
      </c>
      <c r="C61" s="152" t="s">
        <v>2053</v>
      </c>
      <c r="D61" s="152"/>
      <c r="E61" s="152" t="s">
        <v>583</v>
      </c>
      <c r="F61" s="151">
        <v>0</v>
      </c>
      <c r="G61" s="151" t="s">
        <v>449</v>
      </c>
      <c r="H61" s="151">
        <v>0</v>
      </c>
      <c r="I61" s="152" t="s">
        <v>2095</v>
      </c>
    </row>
    <row r="62" spans="1:9" s="33" customFormat="1" x14ac:dyDescent="0.2">
      <c r="A62" s="135"/>
      <c r="B62" s="151"/>
      <c r="C62" s="152"/>
      <c r="D62" s="152"/>
      <c r="E62" s="152" t="s">
        <v>577</v>
      </c>
      <c r="F62" s="151">
        <v>1</v>
      </c>
      <c r="G62" s="151"/>
      <c r="H62" s="151"/>
      <c r="I62" s="152"/>
    </row>
    <row r="63" spans="1:9" s="33" customFormat="1" x14ac:dyDescent="0.2">
      <c r="A63" s="135"/>
      <c r="B63" s="151"/>
      <c r="C63" s="152"/>
      <c r="D63" s="152"/>
      <c r="E63" s="152" t="s">
        <v>586</v>
      </c>
      <c r="F63" s="151">
        <v>2</v>
      </c>
      <c r="G63" s="151"/>
      <c r="H63" s="151"/>
      <c r="I63" s="152"/>
    </row>
    <row r="64" spans="1:9" ht="22.5" x14ac:dyDescent="0.2">
      <c r="A64" s="135" t="s">
        <v>2091</v>
      </c>
      <c r="B64" s="151">
        <v>44</v>
      </c>
      <c r="C64" s="152" t="s">
        <v>2093</v>
      </c>
      <c r="D64" s="152"/>
      <c r="E64" s="152" t="s">
        <v>583</v>
      </c>
      <c r="F64" s="151">
        <v>0</v>
      </c>
      <c r="G64" s="151" t="s">
        <v>449</v>
      </c>
      <c r="H64" s="151">
        <v>0</v>
      </c>
      <c r="I64" s="152" t="s">
        <v>2095</v>
      </c>
    </row>
    <row r="65" spans="1:9" s="33" customFormat="1" x14ac:dyDescent="0.2">
      <c r="A65" s="135"/>
      <c r="B65" s="151"/>
      <c r="C65" s="152"/>
      <c r="D65" s="152"/>
      <c r="E65" s="152" t="s">
        <v>577</v>
      </c>
      <c r="F65" s="151">
        <v>1</v>
      </c>
      <c r="G65" s="151"/>
      <c r="H65" s="151"/>
      <c r="I65" s="152"/>
    </row>
    <row r="66" spans="1:9" s="33" customFormat="1" x14ac:dyDescent="0.2">
      <c r="A66" s="135"/>
      <c r="B66" s="151"/>
      <c r="C66" s="152"/>
      <c r="D66" s="152"/>
      <c r="E66" s="152" t="s">
        <v>586</v>
      </c>
      <c r="F66" s="151">
        <v>2</v>
      </c>
      <c r="G66" s="151"/>
      <c r="H66" s="151"/>
      <c r="I66" s="152"/>
    </row>
    <row r="67" spans="1:9" ht="22.5" x14ac:dyDescent="0.2">
      <c r="A67" s="135" t="s">
        <v>2092</v>
      </c>
      <c r="B67" s="151">
        <v>45</v>
      </c>
      <c r="C67" s="152" t="s">
        <v>2094</v>
      </c>
      <c r="D67" s="152"/>
      <c r="E67" s="152" t="s">
        <v>583</v>
      </c>
      <c r="F67" s="151">
        <v>0</v>
      </c>
      <c r="G67" s="151" t="s">
        <v>449</v>
      </c>
      <c r="H67" s="151">
        <v>0</v>
      </c>
      <c r="I67" s="152" t="s">
        <v>2095</v>
      </c>
    </row>
    <row r="68" spans="1:9" s="33" customFormat="1" x14ac:dyDescent="0.2">
      <c r="A68" s="135"/>
      <c r="B68" s="151"/>
      <c r="C68" s="152"/>
      <c r="D68" s="152"/>
      <c r="E68" s="152" t="s">
        <v>577</v>
      </c>
      <c r="F68" s="151">
        <v>1</v>
      </c>
      <c r="G68" s="151"/>
      <c r="H68" s="151"/>
      <c r="I68" s="152"/>
    </row>
    <row r="69" spans="1:9" s="33" customFormat="1" x14ac:dyDescent="0.2">
      <c r="A69" s="135"/>
      <c r="B69" s="151"/>
      <c r="C69" s="152"/>
      <c r="D69" s="152"/>
      <c r="E69" s="152" t="s">
        <v>586</v>
      </c>
      <c r="F69" s="151">
        <v>2</v>
      </c>
      <c r="G69" s="151"/>
      <c r="H69" s="151"/>
      <c r="I69" s="152"/>
    </row>
    <row r="70" spans="1:9" x14ac:dyDescent="0.2">
      <c r="A70" s="135" t="s">
        <v>2096</v>
      </c>
      <c r="B70" s="151">
        <v>46</v>
      </c>
      <c r="C70" s="152" t="s">
        <v>2098</v>
      </c>
      <c r="D70" s="152" t="s">
        <v>2099</v>
      </c>
      <c r="E70" s="152"/>
      <c r="F70" s="151" t="s">
        <v>2044</v>
      </c>
      <c r="G70" s="151" t="s">
        <v>2404</v>
      </c>
      <c r="H70" s="151" t="s">
        <v>2046</v>
      </c>
      <c r="I70" s="152" t="s">
        <v>2097</v>
      </c>
    </row>
    <row r="71" spans="1:9" x14ac:dyDescent="0.2">
      <c r="A71" s="135" t="s">
        <v>2100</v>
      </c>
      <c r="B71" s="151">
        <v>47</v>
      </c>
      <c r="C71" s="152" t="s">
        <v>2101</v>
      </c>
      <c r="D71" s="152" t="s">
        <v>2102</v>
      </c>
      <c r="E71" s="152" t="s">
        <v>583</v>
      </c>
      <c r="F71" s="151">
        <v>0</v>
      </c>
      <c r="G71" s="151" t="s">
        <v>449</v>
      </c>
      <c r="H71" s="151">
        <v>0</v>
      </c>
      <c r="I71" s="152" t="s">
        <v>2103</v>
      </c>
    </row>
    <row r="72" spans="1:9" s="33" customFormat="1" x14ac:dyDescent="0.2">
      <c r="A72" s="135"/>
      <c r="B72" s="151"/>
      <c r="C72" s="152"/>
      <c r="D72" s="152"/>
      <c r="E72" s="152" t="s">
        <v>2104</v>
      </c>
      <c r="F72" s="151">
        <v>1</v>
      </c>
      <c r="G72" s="151"/>
      <c r="H72" s="151"/>
      <c r="I72" s="152" t="s">
        <v>2505</v>
      </c>
    </row>
    <row r="73" spans="1:9" s="33" customFormat="1" x14ac:dyDescent="0.2">
      <c r="A73" s="135"/>
      <c r="B73" s="151"/>
      <c r="C73" s="152"/>
      <c r="D73" s="152"/>
      <c r="E73" s="152" t="s">
        <v>2105</v>
      </c>
      <c r="F73" s="151">
        <v>2</v>
      </c>
      <c r="G73" s="151"/>
      <c r="H73" s="151"/>
      <c r="I73" s="152"/>
    </row>
    <row r="74" spans="1:9" s="33" customFormat="1" x14ac:dyDescent="0.2">
      <c r="A74" s="135"/>
      <c r="B74" s="151"/>
      <c r="C74" s="152"/>
      <c r="D74" s="152"/>
      <c r="E74" s="152" t="s">
        <v>2106</v>
      </c>
      <c r="F74" s="151">
        <v>3</v>
      </c>
      <c r="G74" s="151"/>
      <c r="H74" s="151"/>
      <c r="I74" s="152"/>
    </row>
    <row r="75" spans="1:9" s="33" customFormat="1" x14ac:dyDescent="0.2">
      <c r="A75" s="135"/>
      <c r="B75" s="151"/>
      <c r="C75" s="152"/>
      <c r="D75" s="152"/>
      <c r="E75" s="152" t="s">
        <v>2107</v>
      </c>
      <c r="F75" s="151">
        <v>4</v>
      </c>
      <c r="G75" s="151"/>
      <c r="H75" s="151"/>
      <c r="I75" s="152"/>
    </row>
    <row r="76" spans="1:9" s="33" customFormat="1" x14ac:dyDescent="0.2">
      <c r="A76" s="135"/>
      <c r="B76" s="151"/>
      <c r="C76" s="152"/>
      <c r="D76" s="152"/>
      <c r="E76" s="152" t="s">
        <v>2108</v>
      </c>
      <c r="F76" s="151">
        <v>5</v>
      </c>
      <c r="G76" s="151"/>
      <c r="H76" s="151"/>
      <c r="I76" s="152"/>
    </row>
    <row r="77" spans="1:9" x14ac:dyDescent="0.2">
      <c r="A77" s="135" t="s">
        <v>2113</v>
      </c>
      <c r="B77" s="151">
        <v>48</v>
      </c>
      <c r="C77" s="152" t="s">
        <v>2499</v>
      </c>
      <c r="D77" s="152"/>
      <c r="E77" s="152" t="s">
        <v>583</v>
      </c>
      <c r="F77" s="151">
        <v>0</v>
      </c>
      <c r="G77" s="151" t="s">
        <v>449</v>
      </c>
      <c r="H77" s="151">
        <v>0</v>
      </c>
      <c r="I77" s="152" t="s">
        <v>2112</v>
      </c>
    </row>
    <row r="78" spans="1:9" s="33" customFormat="1" ht="22.5" x14ac:dyDescent="0.2">
      <c r="A78" s="135"/>
      <c r="B78" s="151"/>
      <c r="C78" s="152"/>
      <c r="D78" s="152"/>
      <c r="E78" s="152" t="s">
        <v>2109</v>
      </c>
      <c r="F78" s="151">
        <v>1</v>
      </c>
      <c r="G78" s="151"/>
      <c r="H78" s="151"/>
      <c r="I78" s="152"/>
    </row>
    <row r="79" spans="1:9" s="33" customFormat="1" ht="22.5" x14ac:dyDescent="0.2">
      <c r="A79" s="135"/>
      <c r="B79" s="151"/>
      <c r="C79" s="152"/>
      <c r="D79" s="152"/>
      <c r="E79" s="152" t="s">
        <v>2110</v>
      </c>
      <c r="F79" s="151">
        <v>2</v>
      </c>
      <c r="G79" s="151"/>
      <c r="H79" s="151"/>
      <c r="I79" s="152"/>
    </row>
    <row r="80" spans="1:9" s="33" customFormat="1" ht="22.5" x14ac:dyDescent="0.2">
      <c r="A80" s="135"/>
      <c r="B80" s="151"/>
      <c r="C80" s="152"/>
      <c r="D80" s="152"/>
      <c r="E80" s="152" t="s">
        <v>2111</v>
      </c>
      <c r="F80" s="151">
        <v>3</v>
      </c>
      <c r="G80" s="151"/>
      <c r="H80" s="151"/>
      <c r="I80" s="152"/>
    </row>
    <row r="81" spans="1:9" x14ac:dyDescent="0.2">
      <c r="A81" s="170" t="s">
        <v>2506</v>
      </c>
      <c r="B81" s="151">
        <v>49</v>
      </c>
      <c r="C81" s="152" t="s">
        <v>2114</v>
      </c>
      <c r="D81" s="171" t="s">
        <v>2509</v>
      </c>
      <c r="E81" s="152" t="s">
        <v>583</v>
      </c>
      <c r="F81" s="151">
        <v>0</v>
      </c>
      <c r="G81" s="151" t="s">
        <v>449</v>
      </c>
      <c r="H81" s="151">
        <v>0</v>
      </c>
      <c r="I81" s="152" t="s">
        <v>2112</v>
      </c>
    </row>
    <row r="82" spans="1:9" s="33" customFormat="1" x14ac:dyDescent="0.2">
      <c r="A82" s="170"/>
      <c r="B82" s="151"/>
      <c r="C82" s="152"/>
      <c r="D82" s="152"/>
      <c r="E82" s="152" t="s">
        <v>2115</v>
      </c>
      <c r="F82" s="151">
        <v>1</v>
      </c>
      <c r="G82" s="151"/>
      <c r="H82" s="151"/>
      <c r="I82" s="152"/>
    </row>
    <row r="83" spans="1:9" s="33" customFormat="1" x14ac:dyDescent="0.2">
      <c r="A83" s="170"/>
      <c r="B83" s="151"/>
      <c r="C83" s="152"/>
      <c r="D83" s="152"/>
      <c r="E83" s="152" t="s">
        <v>2116</v>
      </c>
      <c r="F83" s="151">
        <v>2</v>
      </c>
      <c r="G83" s="151"/>
      <c r="H83" s="151"/>
      <c r="I83" s="152"/>
    </row>
    <row r="84" spans="1:9" s="33" customFormat="1" x14ac:dyDescent="0.2">
      <c r="A84" s="170"/>
      <c r="B84" s="151"/>
      <c r="C84" s="152"/>
      <c r="D84" s="152"/>
      <c r="E84" s="152" t="s">
        <v>2117</v>
      </c>
      <c r="F84" s="151">
        <v>3</v>
      </c>
      <c r="G84" s="151"/>
      <c r="H84" s="151"/>
      <c r="I84" s="152"/>
    </row>
    <row r="85" spans="1:9" x14ac:dyDescent="0.2">
      <c r="A85" s="170" t="s">
        <v>2507</v>
      </c>
      <c r="B85" s="151">
        <v>50</v>
      </c>
      <c r="C85" s="152" t="s">
        <v>2114</v>
      </c>
      <c r="D85" s="171" t="s">
        <v>2510</v>
      </c>
      <c r="E85" s="152" t="s">
        <v>583</v>
      </c>
      <c r="F85" s="151">
        <v>0</v>
      </c>
      <c r="G85" s="151" t="s">
        <v>449</v>
      </c>
      <c r="H85" s="151">
        <v>0</v>
      </c>
      <c r="I85" s="152" t="s">
        <v>2508</v>
      </c>
    </row>
    <row r="86" spans="1:9" s="33" customFormat="1" x14ac:dyDescent="0.2">
      <c r="A86" s="135"/>
      <c r="B86" s="151"/>
      <c r="C86" s="152"/>
      <c r="D86" s="152"/>
      <c r="E86" s="152" t="s">
        <v>2115</v>
      </c>
      <c r="F86" s="151">
        <v>1</v>
      </c>
      <c r="G86" s="151"/>
      <c r="H86" s="151"/>
      <c r="I86" s="152"/>
    </row>
    <row r="87" spans="1:9" s="33" customFormat="1" x14ac:dyDescent="0.2">
      <c r="A87" s="135"/>
      <c r="B87" s="151"/>
      <c r="C87" s="152"/>
      <c r="D87" s="152"/>
      <c r="E87" s="152" t="s">
        <v>2116</v>
      </c>
      <c r="F87" s="151">
        <v>2</v>
      </c>
      <c r="G87" s="151"/>
      <c r="H87" s="151"/>
      <c r="I87" s="152"/>
    </row>
    <row r="88" spans="1:9" s="33" customFormat="1" x14ac:dyDescent="0.2">
      <c r="A88" s="135"/>
      <c r="B88" s="151"/>
      <c r="C88" s="152"/>
      <c r="D88" s="152"/>
      <c r="E88" s="152" t="s">
        <v>2117</v>
      </c>
      <c r="F88" s="151">
        <v>3</v>
      </c>
      <c r="G88" s="151"/>
      <c r="H88" s="151"/>
      <c r="I88" s="152"/>
    </row>
    <row r="89" spans="1:9" x14ac:dyDescent="0.2">
      <c r="A89" s="135" t="s">
        <v>2118</v>
      </c>
      <c r="B89" s="151">
        <v>51</v>
      </c>
      <c r="C89" s="152" t="s">
        <v>2119</v>
      </c>
      <c r="D89" s="152"/>
      <c r="E89" s="152" t="s">
        <v>583</v>
      </c>
      <c r="F89" s="151">
        <v>0</v>
      </c>
      <c r="G89" s="151" t="s">
        <v>449</v>
      </c>
      <c r="H89" s="151">
        <v>0</v>
      </c>
      <c r="I89" s="152"/>
    </row>
    <row r="90" spans="1:9" s="33" customFormat="1" ht="22.5" x14ac:dyDescent="0.2">
      <c r="A90" s="135"/>
      <c r="B90" s="151"/>
      <c r="C90" s="152"/>
      <c r="D90" s="152"/>
      <c r="E90" s="152" t="s">
        <v>2120</v>
      </c>
      <c r="F90" s="151">
        <v>1</v>
      </c>
      <c r="G90" s="151"/>
      <c r="H90" s="151"/>
      <c r="I90" s="152"/>
    </row>
    <row r="91" spans="1:9" s="33" customFormat="1" ht="22.5" x14ac:dyDescent="0.2">
      <c r="A91" s="135"/>
      <c r="B91" s="151"/>
      <c r="C91" s="152"/>
      <c r="D91" s="152"/>
      <c r="E91" s="152" t="s">
        <v>2121</v>
      </c>
      <c r="F91" s="151">
        <v>2</v>
      </c>
      <c r="G91" s="151"/>
      <c r="H91" s="151"/>
      <c r="I91" s="152"/>
    </row>
    <row r="92" spans="1:9" ht="22.5" x14ac:dyDescent="0.2">
      <c r="A92" s="135" t="s">
        <v>2124</v>
      </c>
      <c r="B92" s="151">
        <v>52</v>
      </c>
      <c r="C92" s="152" t="s">
        <v>2122</v>
      </c>
      <c r="D92" s="152" t="s">
        <v>2123</v>
      </c>
      <c r="E92" s="152"/>
      <c r="F92" s="151" t="s">
        <v>2044</v>
      </c>
      <c r="G92" s="151" t="s">
        <v>2404</v>
      </c>
      <c r="H92" s="151" t="s">
        <v>2046</v>
      </c>
      <c r="I92" s="152"/>
    </row>
    <row r="93" spans="1:9" x14ac:dyDescent="0.2">
      <c r="A93" s="135" t="s">
        <v>2125</v>
      </c>
      <c r="B93" s="151">
        <v>53</v>
      </c>
      <c r="C93" s="152" t="s">
        <v>2126</v>
      </c>
      <c r="D93" s="152" t="s">
        <v>2127</v>
      </c>
      <c r="E93" s="152"/>
      <c r="F93" s="151" t="s">
        <v>2044</v>
      </c>
      <c r="G93" s="151" t="s">
        <v>2404</v>
      </c>
      <c r="H93" s="151" t="s">
        <v>2046</v>
      </c>
      <c r="I93" s="152"/>
    </row>
    <row r="94" spans="1:9" ht="22.5" x14ac:dyDescent="0.2">
      <c r="A94" s="135" t="s">
        <v>2130</v>
      </c>
      <c r="B94" s="151">
        <v>54</v>
      </c>
      <c r="C94" s="152" t="s">
        <v>2128</v>
      </c>
      <c r="D94" s="152" t="s">
        <v>2129</v>
      </c>
      <c r="E94" s="152"/>
      <c r="F94" s="151" t="s">
        <v>2044</v>
      </c>
      <c r="G94" s="151" t="s">
        <v>2404</v>
      </c>
      <c r="H94" s="151" t="s">
        <v>2046</v>
      </c>
      <c r="I94" s="152" t="s">
        <v>2183</v>
      </c>
    </row>
    <row r="95" spans="1:9" ht="33.75" x14ac:dyDescent="0.2">
      <c r="A95" s="135" t="s">
        <v>2131</v>
      </c>
      <c r="B95" s="151">
        <v>55</v>
      </c>
      <c r="C95" s="152" t="s">
        <v>2128</v>
      </c>
      <c r="D95" s="152" t="s">
        <v>2144</v>
      </c>
      <c r="E95" s="152"/>
      <c r="F95" s="151" t="s">
        <v>2044</v>
      </c>
      <c r="G95" s="151" t="s">
        <v>2404</v>
      </c>
      <c r="H95" s="151" t="s">
        <v>2046</v>
      </c>
      <c r="I95" s="152" t="s">
        <v>2183</v>
      </c>
    </row>
    <row r="96" spans="1:9" ht="33.75" x14ac:dyDescent="0.2">
      <c r="A96" s="135" t="s">
        <v>2132</v>
      </c>
      <c r="B96" s="151">
        <v>56</v>
      </c>
      <c r="C96" s="152" t="s">
        <v>2128</v>
      </c>
      <c r="D96" s="152" t="s">
        <v>2138</v>
      </c>
      <c r="E96" s="152"/>
      <c r="F96" s="151" t="s">
        <v>2044</v>
      </c>
      <c r="G96" s="151" t="s">
        <v>2404</v>
      </c>
      <c r="H96" s="151" t="s">
        <v>2046</v>
      </c>
      <c r="I96" s="152" t="s">
        <v>2183</v>
      </c>
    </row>
    <row r="97" spans="1:9" ht="45" x14ac:dyDescent="0.2">
      <c r="A97" s="135" t="s">
        <v>2133</v>
      </c>
      <c r="B97" s="151">
        <v>57</v>
      </c>
      <c r="C97" s="152" t="s">
        <v>2128</v>
      </c>
      <c r="D97" s="152" t="s">
        <v>2139</v>
      </c>
      <c r="E97" s="152"/>
      <c r="F97" s="151" t="s">
        <v>2044</v>
      </c>
      <c r="G97" s="151" t="s">
        <v>2404</v>
      </c>
      <c r="H97" s="151" t="s">
        <v>2046</v>
      </c>
      <c r="I97" s="152" t="s">
        <v>2183</v>
      </c>
    </row>
    <row r="98" spans="1:9" ht="33.75" x14ac:dyDescent="0.2">
      <c r="A98" s="135" t="s">
        <v>2134</v>
      </c>
      <c r="B98" s="151">
        <v>58</v>
      </c>
      <c r="C98" s="152" t="s">
        <v>2128</v>
      </c>
      <c r="D98" s="152" t="s">
        <v>2140</v>
      </c>
      <c r="E98" s="152"/>
      <c r="F98" s="151" t="s">
        <v>2044</v>
      </c>
      <c r="G98" s="151" t="s">
        <v>2404</v>
      </c>
      <c r="H98" s="151" t="s">
        <v>2046</v>
      </c>
      <c r="I98" s="152" t="s">
        <v>2183</v>
      </c>
    </row>
    <row r="99" spans="1:9" ht="22.5" x14ac:dyDescent="0.2">
      <c r="A99" s="135" t="s">
        <v>2135</v>
      </c>
      <c r="B99" s="151">
        <v>59</v>
      </c>
      <c r="C99" s="152" t="s">
        <v>2128</v>
      </c>
      <c r="D99" s="152" t="s">
        <v>2141</v>
      </c>
      <c r="E99" s="152"/>
      <c r="F99" s="151" t="s">
        <v>2044</v>
      </c>
      <c r="G99" s="151" t="s">
        <v>2404</v>
      </c>
      <c r="H99" s="151" t="s">
        <v>2046</v>
      </c>
      <c r="I99" s="152" t="s">
        <v>2183</v>
      </c>
    </row>
    <row r="100" spans="1:9" ht="22.5" x14ac:dyDescent="0.2">
      <c r="A100" s="135" t="s">
        <v>2136</v>
      </c>
      <c r="B100" s="151">
        <v>60</v>
      </c>
      <c r="C100" s="152" t="s">
        <v>2128</v>
      </c>
      <c r="D100" s="152" t="s">
        <v>2142</v>
      </c>
      <c r="E100" s="152"/>
      <c r="F100" s="151" t="s">
        <v>2044</v>
      </c>
      <c r="G100" s="151" t="s">
        <v>2404</v>
      </c>
      <c r="H100" s="151" t="s">
        <v>2046</v>
      </c>
      <c r="I100" s="152" t="s">
        <v>2183</v>
      </c>
    </row>
    <row r="101" spans="1:9" ht="33.75" x14ac:dyDescent="0.2">
      <c r="A101" s="135" t="s">
        <v>2137</v>
      </c>
      <c r="B101" s="151">
        <v>61</v>
      </c>
      <c r="C101" s="152" t="s">
        <v>2128</v>
      </c>
      <c r="D101" s="152" t="s">
        <v>2143</v>
      </c>
      <c r="E101" s="152"/>
      <c r="F101" s="151" t="s">
        <v>2044</v>
      </c>
      <c r="G101" s="151" t="s">
        <v>2404</v>
      </c>
      <c r="H101" s="151" t="s">
        <v>2046</v>
      </c>
      <c r="I101" s="152" t="s">
        <v>2183</v>
      </c>
    </row>
    <row r="102" spans="1:9" ht="22.5" x14ac:dyDescent="0.2">
      <c r="A102" s="135" t="s">
        <v>2145</v>
      </c>
      <c r="B102" s="151">
        <v>62</v>
      </c>
      <c r="C102" s="152" t="s">
        <v>2146</v>
      </c>
      <c r="D102" s="152"/>
      <c r="E102" s="152" t="s">
        <v>583</v>
      </c>
      <c r="F102" s="151">
        <v>0</v>
      </c>
      <c r="G102" s="151" t="s">
        <v>449</v>
      </c>
      <c r="H102" s="151">
        <v>0</v>
      </c>
      <c r="I102" s="152" t="s">
        <v>2147</v>
      </c>
    </row>
    <row r="103" spans="1:9" s="33" customFormat="1" ht="22.5" x14ac:dyDescent="0.2">
      <c r="A103" s="135"/>
      <c r="B103" s="151"/>
      <c r="C103" s="152"/>
      <c r="D103" s="152"/>
      <c r="E103" s="152" t="s">
        <v>2148</v>
      </c>
      <c r="F103" s="151">
        <v>1</v>
      </c>
      <c r="G103" s="151"/>
      <c r="H103" s="151"/>
      <c r="I103" s="152"/>
    </row>
    <row r="104" spans="1:9" s="33" customFormat="1" x14ac:dyDescent="0.2">
      <c r="A104" s="135"/>
      <c r="B104" s="151"/>
      <c r="C104" s="152"/>
      <c r="D104" s="152"/>
      <c r="E104" s="152" t="s">
        <v>2149</v>
      </c>
      <c r="F104" s="151">
        <v>2</v>
      </c>
      <c r="G104" s="151"/>
      <c r="H104" s="151"/>
      <c r="I104" s="152"/>
    </row>
    <row r="105" spans="1:9" s="33" customFormat="1" ht="22.5" x14ac:dyDescent="0.2">
      <c r="A105" s="135"/>
      <c r="B105" s="151"/>
      <c r="C105" s="152"/>
      <c r="D105" s="152"/>
      <c r="E105" s="152" t="s">
        <v>2150</v>
      </c>
      <c r="F105" s="151">
        <v>3</v>
      </c>
      <c r="G105" s="151"/>
      <c r="H105" s="151"/>
      <c r="I105" s="152"/>
    </row>
    <row r="106" spans="1:9" x14ac:dyDescent="0.2">
      <c r="A106" s="135" t="s">
        <v>2152</v>
      </c>
      <c r="B106" s="151">
        <v>63</v>
      </c>
      <c r="C106" s="152" t="s">
        <v>2163</v>
      </c>
      <c r="D106" s="152" t="s">
        <v>2154</v>
      </c>
      <c r="E106" s="152" t="s">
        <v>583</v>
      </c>
      <c r="F106" s="151">
        <v>0</v>
      </c>
      <c r="G106" s="151" t="s">
        <v>449</v>
      </c>
      <c r="H106" s="151">
        <v>0</v>
      </c>
      <c r="I106" s="152" t="s">
        <v>2330</v>
      </c>
    </row>
    <row r="107" spans="1:9" s="33" customFormat="1" x14ac:dyDescent="0.2">
      <c r="A107" s="135"/>
      <c r="B107" s="151"/>
      <c r="C107" s="152"/>
      <c r="D107" s="152"/>
      <c r="E107" s="152" t="s">
        <v>577</v>
      </c>
      <c r="F107" s="151">
        <v>1</v>
      </c>
      <c r="G107" s="151"/>
      <c r="H107" s="151"/>
      <c r="I107" s="152"/>
    </row>
    <row r="108" spans="1:9" s="33" customFormat="1" x14ac:dyDescent="0.2">
      <c r="A108" s="135"/>
      <c r="B108" s="151"/>
      <c r="C108" s="152"/>
      <c r="D108" s="152"/>
      <c r="E108" s="152" t="s">
        <v>586</v>
      </c>
      <c r="F108" s="151">
        <v>2</v>
      </c>
      <c r="G108" s="151"/>
      <c r="H108" s="151"/>
      <c r="I108" s="152"/>
    </row>
    <row r="109" spans="1:9" x14ac:dyDescent="0.2">
      <c r="A109" s="135" t="s">
        <v>2153</v>
      </c>
      <c r="B109" s="151">
        <v>64</v>
      </c>
      <c r="C109" s="152" t="s">
        <v>2163</v>
      </c>
      <c r="D109" s="152" t="s">
        <v>2155</v>
      </c>
      <c r="E109" s="152" t="s">
        <v>583</v>
      </c>
      <c r="F109" s="151">
        <v>0</v>
      </c>
      <c r="G109" s="151" t="s">
        <v>449</v>
      </c>
      <c r="H109" s="151">
        <v>0</v>
      </c>
      <c r="I109" s="152" t="s">
        <v>2330</v>
      </c>
    </row>
    <row r="110" spans="1:9" s="33" customFormat="1" x14ac:dyDescent="0.2">
      <c r="A110" s="135"/>
      <c r="B110" s="151"/>
      <c r="C110" s="152"/>
      <c r="D110" s="152"/>
      <c r="E110" s="152" t="s">
        <v>577</v>
      </c>
      <c r="F110" s="151">
        <v>1</v>
      </c>
      <c r="G110" s="151"/>
      <c r="H110" s="151"/>
      <c r="I110" s="152"/>
    </row>
    <row r="111" spans="1:9" s="33" customFormat="1" x14ac:dyDescent="0.2">
      <c r="A111" s="135"/>
      <c r="B111" s="151"/>
      <c r="C111" s="152"/>
      <c r="D111" s="152"/>
      <c r="E111" s="152" t="s">
        <v>586</v>
      </c>
      <c r="F111" s="151">
        <v>2</v>
      </c>
      <c r="G111" s="151"/>
      <c r="H111" s="151"/>
      <c r="I111" s="152"/>
    </row>
    <row r="112" spans="1:9" x14ac:dyDescent="0.2">
      <c r="A112" s="170" t="s">
        <v>2527</v>
      </c>
      <c r="B112" s="151">
        <v>65</v>
      </c>
      <c r="C112" s="152" t="s">
        <v>2163</v>
      </c>
      <c r="D112" s="152" t="s">
        <v>2159</v>
      </c>
      <c r="E112" s="152" t="s">
        <v>583</v>
      </c>
      <c r="F112" s="151">
        <v>0</v>
      </c>
      <c r="G112" s="151" t="s">
        <v>449</v>
      </c>
      <c r="H112" s="151">
        <v>0</v>
      </c>
      <c r="I112" s="152" t="s">
        <v>2330</v>
      </c>
    </row>
    <row r="113" spans="1:9" s="33" customFormat="1" x14ac:dyDescent="0.2">
      <c r="A113" s="135"/>
      <c r="B113" s="151"/>
      <c r="C113" s="152"/>
      <c r="D113" s="152"/>
      <c r="E113" s="152" t="s">
        <v>577</v>
      </c>
      <c r="F113" s="151">
        <v>1</v>
      </c>
      <c r="G113" s="151"/>
      <c r="H113" s="151"/>
      <c r="I113" s="152"/>
    </row>
    <row r="114" spans="1:9" s="33" customFormat="1" x14ac:dyDescent="0.2">
      <c r="A114" s="135"/>
      <c r="B114" s="151"/>
      <c r="C114" s="152"/>
      <c r="D114" s="152"/>
      <c r="E114" s="152" t="s">
        <v>586</v>
      </c>
      <c r="F114" s="151">
        <v>2</v>
      </c>
      <c r="G114" s="151"/>
      <c r="H114" s="151"/>
      <c r="I114" s="152"/>
    </row>
    <row r="115" spans="1:9" x14ac:dyDescent="0.2">
      <c r="A115" s="170" t="s">
        <v>2528</v>
      </c>
      <c r="B115" s="151">
        <v>66</v>
      </c>
      <c r="C115" s="152" t="s">
        <v>2163</v>
      </c>
      <c r="D115" s="152" t="s">
        <v>2160</v>
      </c>
      <c r="E115" s="152" t="s">
        <v>583</v>
      </c>
      <c r="F115" s="151">
        <v>0</v>
      </c>
      <c r="G115" s="151" t="s">
        <v>449</v>
      </c>
      <c r="H115" s="151">
        <v>0</v>
      </c>
      <c r="I115" s="152" t="s">
        <v>2330</v>
      </c>
    </row>
    <row r="116" spans="1:9" s="33" customFormat="1" x14ac:dyDescent="0.2">
      <c r="A116" s="135"/>
      <c r="B116" s="151"/>
      <c r="C116" s="152"/>
      <c r="D116" s="152"/>
      <c r="E116" s="152" t="s">
        <v>577</v>
      </c>
      <c r="F116" s="151">
        <v>1</v>
      </c>
      <c r="G116" s="151"/>
      <c r="H116" s="151"/>
      <c r="I116" s="152"/>
    </row>
    <row r="117" spans="1:9" s="33" customFormat="1" x14ac:dyDescent="0.2">
      <c r="A117" s="135"/>
      <c r="B117" s="151"/>
      <c r="C117" s="152"/>
      <c r="D117" s="152"/>
      <c r="E117" s="152" t="s">
        <v>586</v>
      </c>
      <c r="F117" s="151">
        <v>2</v>
      </c>
      <c r="G117" s="151"/>
      <c r="H117" s="151"/>
      <c r="I117" s="152"/>
    </row>
    <row r="118" spans="1:9" ht="22.5" x14ac:dyDescent="0.2">
      <c r="A118" s="135" t="s">
        <v>2151</v>
      </c>
      <c r="B118" s="151">
        <v>67</v>
      </c>
      <c r="C118" s="152" t="s">
        <v>2164</v>
      </c>
      <c r="D118" s="152" t="s">
        <v>2154</v>
      </c>
      <c r="E118" s="152"/>
      <c r="F118" s="155" t="s">
        <v>2162</v>
      </c>
      <c r="G118" s="151" t="s">
        <v>449</v>
      </c>
      <c r="H118" s="151">
        <v>0</v>
      </c>
      <c r="I118" s="152" t="s">
        <v>2330</v>
      </c>
    </row>
    <row r="119" spans="1:9" ht="22.5" x14ac:dyDescent="0.2">
      <c r="A119" s="135" t="s">
        <v>2156</v>
      </c>
      <c r="B119" s="151">
        <v>68</v>
      </c>
      <c r="C119" s="152" t="s">
        <v>2164</v>
      </c>
      <c r="D119" s="152" t="s">
        <v>2155</v>
      </c>
      <c r="E119" s="152"/>
      <c r="F119" s="155" t="s">
        <v>2162</v>
      </c>
      <c r="G119" s="151" t="s">
        <v>449</v>
      </c>
      <c r="H119" s="151">
        <v>0</v>
      </c>
      <c r="I119" s="152" t="s">
        <v>2330</v>
      </c>
    </row>
    <row r="120" spans="1:9" ht="22.5" x14ac:dyDescent="0.2">
      <c r="A120" s="135" t="s">
        <v>2157</v>
      </c>
      <c r="B120" s="151">
        <v>69</v>
      </c>
      <c r="C120" s="152" t="s">
        <v>2164</v>
      </c>
      <c r="D120" s="152" t="s">
        <v>2159</v>
      </c>
      <c r="E120" s="152"/>
      <c r="F120" s="155" t="s">
        <v>2161</v>
      </c>
      <c r="G120" s="151" t="s">
        <v>449</v>
      </c>
      <c r="H120" s="151">
        <v>0</v>
      </c>
      <c r="I120" s="152" t="s">
        <v>2330</v>
      </c>
    </row>
    <row r="121" spans="1:9" ht="22.5" x14ac:dyDescent="0.2">
      <c r="A121" s="135" t="s">
        <v>2158</v>
      </c>
      <c r="B121" s="151">
        <v>70</v>
      </c>
      <c r="C121" s="152" t="s">
        <v>2164</v>
      </c>
      <c r="D121" s="152" t="s">
        <v>2160</v>
      </c>
      <c r="E121" s="152"/>
      <c r="F121" s="155" t="s">
        <v>2161</v>
      </c>
      <c r="G121" s="151" t="s">
        <v>449</v>
      </c>
      <c r="H121" s="151">
        <v>0</v>
      </c>
      <c r="I121" s="152" t="s">
        <v>2330</v>
      </c>
    </row>
    <row r="122" spans="1:9" ht="22.5" x14ac:dyDescent="0.2">
      <c r="A122" s="135" t="s">
        <v>2171</v>
      </c>
      <c r="B122" s="151">
        <v>71</v>
      </c>
      <c r="C122" s="152" t="s">
        <v>2165</v>
      </c>
      <c r="D122" s="152" t="s">
        <v>2154</v>
      </c>
      <c r="E122" s="152"/>
      <c r="F122" s="155" t="s">
        <v>2162</v>
      </c>
      <c r="G122" s="151" t="s">
        <v>449</v>
      </c>
      <c r="H122" s="151">
        <v>0</v>
      </c>
      <c r="I122" s="152" t="s">
        <v>2330</v>
      </c>
    </row>
    <row r="123" spans="1:9" ht="22.5" x14ac:dyDescent="0.2">
      <c r="A123" s="135" t="s">
        <v>2172</v>
      </c>
      <c r="B123" s="151">
        <v>72</v>
      </c>
      <c r="C123" s="152" t="s">
        <v>2165</v>
      </c>
      <c r="D123" s="152" t="s">
        <v>2155</v>
      </c>
      <c r="E123" s="152"/>
      <c r="F123" s="155" t="s">
        <v>2162</v>
      </c>
      <c r="G123" s="151" t="s">
        <v>449</v>
      </c>
      <c r="H123" s="151">
        <v>0</v>
      </c>
      <c r="I123" s="152" t="s">
        <v>2330</v>
      </c>
    </row>
    <row r="124" spans="1:9" ht="22.5" x14ac:dyDescent="0.2">
      <c r="A124" s="135" t="s">
        <v>2173</v>
      </c>
      <c r="B124" s="151">
        <v>73</v>
      </c>
      <c r="C124" s="152" t="s">
        <v>2165</v>
      </c>
      <c r="D124" s="152" t="s">
        <v>2159</v>
      </c>
      <c r="E124" s="152"/>
      <c r="F124" s="155" t="s">
        <v>2161</v>
      </c>
      <c r="G124" s="151" t="s">
        <v>449</v>
      </c>
      <c r="H124" s="151">
        <v>0</v>
      </c>
      <c r="I124" s="152" t="s">
        <v>2330</v>
      </c>
    </row>
    <row r="125" spans="1:9" ht="22.5" x14ac:dyDescent="0.2">
      <c r="A125" s="135" t="s">
        <v>2174</v>
      </c>
      <c r="B125" s="151">
        <v>74</v>
      </c>
      <c r="C125" s="152" t="s">
        <v>2165</v>
      </c>
      <c r="D125" s="152" t="s">
        <v>2160</v>
      </c>
      <c r="E125" s="152"/>
      <c r="F125" s="155" t="s">
        <v>2161</v>
      </c>
      <c r="G125" s="151" t="s">
        <v>449</v>
      </c>
      <c r="H125" s="151">
        <v>0</v>
      </c>
      <c r="I125" s="152" t="s">
        <v>2330</v>
      </c>
    </row>
    <row r="126" spans="1:9" x14ac:dyDescent="0.2">
      <c r="A126" s="135" t="s">
        <v>2175</v>
      </c>
      <c r="B126" s="151">
        <v>75</v>
      </c>
      <c r="C126" s="152" t="s">
        <v>2166</v>
      </c>
      <c r="D126" s="152" t="s">
        <v>2154</v>
      </c>
      <c r="E126" s="152"/>
      <c r="F126" s="155" t="s">
        <v>2162</v>
      </c>
      <c r="G126" s="151" t="s">
        <v>449</v>
      </c>
      <c r="H126" s="151">
        <v>0</v>
      </c>
      <c r="I126" s="152" t="s">
        <v>2330</v>
      </c>
    </row>
    <row r="127" spans="1:9" x14ac:dyDescent="0.2">
      <c r="A127" s="135" t="s">
        <v>2176</v>
      </c>
      <c r="B127" s="151">
        <v>76</v>
      </c>
      <c r="C127" s="152" t="s">
        <v>2166</v>
      </c>
      <c r="D127" s="152" t="s">
        <v>2155</v>
      </c>
      <c r="E127" s="152"/>
      <c r="F127" s="155" t="s">
        <v>2162</v>
      </c>
      <c r="G127" s="151" t="s">
        <v>449</v>
      </c>
      <c r="H127" s="151">
        <v>0</v>
      </c>
      <c r="I127" s="152" t="s">
        <v>2330</v>
      </c>
    </row>
    <row r="128" spans="1:9" x14ac:dyDescent="0.2">
      <c r="A128" s="135" t="s">
        <v>2177</v>
      </c>
      <c r="B128" s="151">
        <v>77</v>
      </c>
      <c r="C128" s="152" t="s">
        <v>2166</v>
      </c>
      <c r="D128" s="152" t="s">
        <v>2159</v>
      </c>
      <c r="E128" s="152"/>
      <c r="F128" s="155" t="s">
        <v>2161</v>
      </c>
      <c r="G128" s="151" t="s">
        <v>449</v>
      </c>
      <c r="H128" s="151">
        <v>0</v>
      </c>
      <c r="I128" s="152" t="s">
        <v>2330</v>
      </c>
    </row>
    <row r="129" spans="1:9" x14ac:dyDescent="0.2">
      <c r="A129" s="135" t="s">
        <v>2178</v>
      </c>
      <c r="B129" s="151">
        <v>78</v>
      </c>
      <c r="C129" s="152" t="s">
        <v>2166</v>
      </c>
      <c r="D129" s="152" t="s">
        <v>2160</v>
      </c>
      <c r="E129" s="152"/>
      <c r="F129" s="155" t="s">
        <v>2161</v>
      </c>
      <c r="G129" s="151" t="s">
        <v>449</v>
      </c>
      <c r="H129" s="151">
        <v>0</v>
      </c>
      <c r="I129" s="152" t="s">
        <v>2330</v>
      </c>
    </row>
    <row r="130" spans="1:9" ht="22.5" x14ac:dyDescent="0.2">
      <c r="A130" s="135" t="s">
        <v>2179</v>
      </c>
      <c r="B130" s="151">
        <v>79</v>
      </c>
      <c r="C130" s="152" t="s">
        <v>2167</v>
      </c>
      <c r="D130" s="152" t="s">
        <v>2154</v>
      </c>
      <c r="E130" s="152"/>
      <c r="F130" s="155" t="s">
        <v>2162</v>
      </c>
      <c r="G130" s="151" t="s">
        <v>449</v>
      </c>
      <c r="H130" s="151">
        <v>0</v>
      </c>
      <c r="I130" s="152" t="s">
        <v>2330</v>
      </c>
    </row>
    <row r="131" spans="1:9" ht="22.5" x14ac:dyDescent="0.2">
      <c r="A131" s="135" t="s">
        <v>2180</v>
      </c>
      <c r="B131" s="151">
        <v>80</v>
      </c>
      <c r="C131" s="152" t="s">
        <v>2167</v>
      </c>
      <c r="D131" s="152" t="s">
        <v>2155</v>
      </c>
      <c r="E131" s="152"/>
      <c r="F131" s="155" t="s">
        <v>2162</v>
      </c>
      <c r="G131" s="151" t="s">
        <v>449</v>
      </c>
      <c r="H131" s="151">
        <v>0</v>
      </c>
      <c r="I131" s="152" t="s">
        <v>2330</v>
      </c>
    </row>
    <row r="132" spans="1:9" ht="22.5" x14ac:dyDescent="0.2">
      <c r="A132" s="135" t="s">
        <v>2181</v>
      </c>
      <c r="B132" s="151">
        <v>81</v>
      </c>
      <c r="C132" s="152" t="s">
        <v>2167</v>
      </c>
      <c r="D132" s="152" t="s">
        <v>2159</v>
      </c>
      <c r="E132" s="152"/>
      <c r="F132" s="155" t="s">
        <v>2161</v>
      </c>
      <c r="G132" s="151" t="s">
        <v>449</v>
      </c>
      <c r="H132" s="151">
        <v>0</v>
      </c>
      <c r="I132" s="152" t="s">
        <v>2330</v>
      </c>
    </row>
    <row r="133" spans="1:9" ht="22.5" x14ac:dyDescent="0.2">
      <c r="A133" s="135" t="s">
        <v>2182</v>
      </c>
      <c r="B133" s="151">
        <v>82</v>
      </c>
      <c r="C133" s="152" t="s">
        <v>2167</v>
      </c>
      <c r="D133" s="152" t="s">
        <v>2160</v>
      </c>
      <c r="E133" s="152"/>
      <c r="F133" s="155" t="s">
        <v>2161</v>
      </c>
      <c r="G133" s="151" t="s">
        <v>449</v>
      </c>
      <c r="H133" s="151">
        <v>0</v>
      </c>
      <c r="I133" s="152" t="s">
        <v>2330</v>
      </c>
    </row>
    <row r="134" spans="1:9" ht="22.5" x14ac:dyDescent="0.2">
      <c r="A134" s="135" t="s">
        <v>2185</v>
      </c>
      <c r="B134" s="151">
        <v>83</v>
      </c>
      <c r="C134" s="152" t="s">
        <v>2168</v>
      </c>
      <c r="D134" s="152" t="s">
        <v>2154</v>
      </c>
      <c r="E134" s="152"/>
      <c r="F134" s="155" t="s">
        <v>2162</v>
      </c>
      <c r="G134" s="151" t="s">
        <v>449</v>
      </c>
      <c r="H134" s="151">
        <v>0</v>
      </c>
      <c r="I134" s="152" t="s">
        <v>2330</v>
      </c>
    </row>
    <row r="135" spans="1:9" ht="22.5" x14ac:dyDescent="0.2">
      <c r="A135" s="135" t="s">
        <v>2186</v>
      </c>
      <c r="B135" s="151">
        <v>84</v>
      </c>
      <c r="C135" s="152" t="s">
        <v>2168</v>
      </c>
      <c r="D135" s="152" t="s">
        <v>2155</v>
      </c>
      <c r="E135" s="152"/>
      <c r="F135" s="155" t="s">
        <v>2162</v>
      </c>
      <c r="G135" s="151" t="s">
        <v>449</v>
      </c>
      <c r="H135" s="151">
        <v>0</v>
      </c>
      <c r="I135" s="152" t="s">
        <v>2330</v>
      </c>
    </row>
    <row r="136" spans="1:9" ht="22.5" x14ac:dyDescent="0.2">
      <c r="A136" s="135" t="s">
        <v>2187</v>
      </c>
      <c r="B136" s="151">
        <v>85</v>
      </c>
      <c r="C136" s="152" t="s">
        <v>2168</v>
      </c>
      <c r="D136" s="152" t="s">
        <v>2159</v>
      </c>
      <c r="E136" s="152"/>
      <c r="F136" s="155" t="s">
        <v>2161</v>
      </c>
      <c r="G136" s="151" t="s">
        <v>449</v>
      </c>
      <c r="H136" s="151">
        <v>0</v>
      </c>
      <c r="I136" s="152" t="s">
        <v>2330</v>
      </c>
    </row>
    <row r="137" spans="1:9" ht="22.5" x14ac:dyDescent="0.2">
      <c r="A137" s="135" t="s">
        <v>2188</v>
      </c>
      <c r="B137" s="151">
        <v>86</v>
      </c>
      <c r="C137" s="152" t="s">
        <v>2168</v>
      </c>
      <c r="D137" s="152" t="s">
        <v>2160</v>
      </c>
      <c r="E137" s="152"/>
      <c r="F137" s="155" t="s">
        <v>2161</v>
      </c>
      <c r="G137" s="151" t="s">
        <v>449</v>
      </c>
      <c r="H137" s="151">
        <v>0</v>
      </c>
      <c r="I137" s="152" t="s">
        <v>2330</v>
      </c>
    </row>
    <row r="138" spans="1:9" x14ac:dyDescent="0.2">
      <c r="A138" s="135" t="s">
        <v>2189</v>
      </c>
      <c r="B138" s="151">
        <v>87</v>
      </c>
      <c r="C138" s="152" t="s">
        <v>2169</v>
      </c>
      <c r="D138" s="152" t="s">
        <v>2154</v>
      </c>
      <c r="E138" s="152"/>
      <c r="F138" s="155" t="s">
        <v>2162</v>
      </c>
      <c r="G138" s="151" t="s">
        <v>449</v>
      </c>
      <c r="H138" s="151">
        <v>0</v>
      </c>
      <c r="I138" s="152" t="s">
        <v>2330</v>
      </c>
    </row>
    <row r="139" spans="1:9" x14ac:dyDescent="0.2">
      <c r="A139" s="135" t="s">
        <v>2190</v>
      </c>
      <c r="B139" s="151">
        <v>88</v>
      </c>
      <c r="C139" s="152" t="s">
        <v>2169</v>
      </c>
      <c r="D139" s="152" t="s">
        <v>2155</v>
      </c>
      <c r="E139" s="152"/>
      <c r="F139" s="155" t="s">
        <v>2162</v>
      </c>
      <c r="G139" s="151" t="s">
        <v>449</v>
      </c>
      <c r="H139" s="151">
        <v>0</v>
      </c>
      <c r="I139" s="152" t="s">
        <v>2330</v>
      </c>
    </row>
    <row r="140" spans="1:9" x14ac:dyDescent="0.2">
      <c r="A140" s="135" t="s">
        <v>2191</v>
      </c>
      <c r="B140" s="151">
        <v>89</v>
      </c>
      <c r="C140" s="152" t="s">
        <v>2169</v>
      </c>
      <c r="D140" s="152" t="s">
        <v>2159</v>
      </c>
      <c r="E140" s="152"/>
      <c r="F140" s="155" t="s">
        <v>2161</v>
      </c>
      <c r="G140" s="151" t="s">
        <v>449</v>
      </c>
      <c r="H140" s="151">
        <v>0</v>
      </c>
      <c r="I140" s="152" t="s">
        <v>2330</v>
      </c>
    </row>
    <row r="141" spans="1:9" x14ac:dyDescent="0.2">
      <c r="A141" s="135" t="s">
        <v>2192</v>
      </c>
      <c r="B141" s="151">
        <v>90</v>
      </c>
      <c r="C141" s="152" t="s">
        <v>2169</v>
      </c>
      <c r="D141" s="152" t="s">
        <v>2160</v>
      </c>
      <c r="E141" s="152"/>
      <c r="F141" s="155" t="s">
        <v>2161</v>
      </c>
      <c r="G141" s="151" t="s">
        <v>449</v>
      </c>
      <c r="H141" s="151">
        <v>0</v>
      </c>
      <c r="I141" s="152" t="s">
        <v>2330</v>
      </c>
    </row>
    <row r="142" spans="1:9" ht="22.5" x14ac:dyDescent="0.2">
      <c r="A142" s="135" t="s">
        <v>2193</v>
      </c>
      <c r="B142" s="151">
        <v>91</v>
      </c>
      <c r="C142" s="152" t="s">
        <v>2170</v>
      </c>
      <c r="D142" s="152" t="s">
        <v>2154</v>
      </c>
      <c r="E142" s="152"/>
      <c r="F142" s="155" t="s">
        <v>2162</v>
      </c>
      <c r="G142" s="151" t="s">
        <v>449</v>
      </c>
      <c r="H142" s="151">
        <v>0</v>
      </c>
      <c r="I142" s="152" t="s">
        <v>2330</v>
      </c>
    </row>
    <row r="143" spans="1:9" ht="22.5" x14ac:dyDescent="0.2">
      <c r="A143" s="135" t="s">
        <v>2194</v>
      </c>
      <c r="B143" s="151">
        <v>92</v>
      </c>
      <c r="C143" s="152" t="s">
        <v>2170</v>
      </c>
      <c r="D143" s="152" t="s">
        <v>2155</v>
      </c>
      <c r="E143" s="152"/>
      <c r="F143" s="155" t="s">
        <v>2162</v>
      </c>
      <c r="G143" s="151" t="s">
        <v>449</v>
      </c>
      <c r="H143" s="151">
        <v>0</v>
      </c>
      <c r="I143" s="152" t="s">
        <v>2330</v>
      </c>
    </row>
    <row r="144" spans="1:9" ht="22.5" x14ac:dyDescent="0.2">
      <c r="A144" s="135" t="s">
        <v>2195</v>
      </c>
      <c r="B144" s="151">
        <v>93</v>
      </c>
      <c r="C144" s="152" t="s">
        <v>2170</v>
      </c>
      <c r="D144" s="152" t="s">
        <v>2159</v>
      </c>
      <c r="E144" s="152"/>
      <c r="F144" s="155" t="s">
        <v>2161</v>
      </c>
      <c r="G144" s="151" t="s">
        <v>449</v>
      </c>
      <c r="H144" s="151">
        <v>0</v>
      </c>
      <c r="I144" s="152" t="s">
        <v>2330</v>
      </c>
    </row>
    <row r="145" spans="1:9" ht="22.5" x14ac:dyDescent="0.2">
      <c r="A145" s="135" t="s">
        <v>2196</v>
      </c>
      <c r="B145" s="151">
        <v>94</v>
      </c>
      <c r="C145" s="152" t="s">
        <v>2170</v>
      </c>
      <c r="D145" s="152" t="s">
        <v>2160</v>
      </c>
      <c r="E145" s="152"/>
      <c r="F145" s="155" t="s">
        <v>2161</v>
      </c>
      <c r="G145" s="151" t="s">
        <v>449</v>
      </c>
      <c r="H145" s="151">
        <v>0</v>
      </c>
      <c r="I145" s="152" t="s">
        <v>2330</v>
      </c>
    </row>
    <row r="146" spans="1:9" ht="22.5" x14ac:dyDescent="0.2">
      <c r="A146" s="135" t="s">
        <v>2197</v>
      </c>
      <c r="B146" s="151">
        <v>95</v>
      </c>
      <c r="C146" s="152" t="s">
        <v>2211</v>
      </c>
      <c r="D146" s="152" t="s">
        <v>2154</v>
      </c>
      <c r="E146" s="152"/>
      <c r="F146" s="155" t="s">
        <v>2162</v>
      </c>
      <c r="G146" s="151" t="s">
        <v>449</v>
      </c>
      <c r="H146" s="151">
        <v>0</v>
      </c>
      <c r="I146" s="152" t="s">
        <v>2330</v>
      </c>
    </row>
    <row r="147" spans="1:9" ht="22.5" x14ac:dyDescent="0.2">
      <c r="A147" s="135" t="s">
        <v>2198</v>
      </c>
      <c r="B147" s="151">
        <v>96</v>
      </c>
      <c r="C147" s="152" t="s">
        <v>2211</v>
      </c>
      <c r="D147" s="152" t="s">
        <v>2155</v>
      </c>
      <c r="E147" s="152"/>
      <c r="F147" s="155" t="s">
        <v>2162</v>
      </c>
      <c r="G147" s="151" t="s">
        <v>449</v>
      </c>
      <c r="H147" s="151">
        <v>0</v>
      </c>
      <c r="I147" s="152" t="s">
        <v>2330</v>
      </c>
    </row>
    <row r="148" spans="1:9" ht="22.5" x14ac:dyDescent="0.2">
      <c r="A148" s="135" t="s">
        <v>2199</v>
      </c>
      <c r="B148" s="151">
        <v>97</v>
      </c>
      <c r="C148" s="152" t="s">
        <v>2212</v>
      </c>
      <c r="D148" s="152" t="s">
        <v>2154</v>
      </c>
      <c r="E148" s="152"/>
      <c r="F148" s="155" t="s">
        <v>2162</v>
      </c>
      <c r="G148" s="151" t="s">
        <v>449</v>
      </c>
      <c r="H148" s="151">
        <v>0</v>
      </c>
      <c r="I148" s="152" t="s">
        <v>2330</v>
      </c>
    </row>
    <row r="149" spans="1:9" ht="22.5" x14ac:dyDescent="0.2">
      <c r="A149" s="135" t="s">
        <v>2200</v>
      </c>
      <c r="B149" s="151">
        <v>98</v>
      </c>
      <c r="C149" s="152" t="s">
        <v>2212</v>
      </c>
      <c r="D149" s="152" t="s">
        <v>2155</v>
      </c>
      <c r="E149" s="152"/>
      <c r="F149" s="155" t="s">
        <v>2162</v>
      </c>
      <c r="G149" s="151" t="s">
        <v>449</v>
      </c>
      <c r="H149" s="151">
        <v>0</v>
      </c>
      <c r="I149" s="152" t="s">
        <v>2330</v>
      </c>
    </row>
    <row r="150" spans="1:9" x14ac:dyDescent="0.2">
      <c r="A150" s="135" t="s">
        <v>2201</v>
      </c>
      <c r="B150" s="151">
        <v>99</v>
      </c>
      <c r="C150" s="152" t="s">
        <v>2213</v>
      </c>
      <c r="D150" s="152" t="s">
        <v>2154</v>
      </c>
      <c r="E150" s="152"/>
      <c r="F150" s="155" t="s">
        <v>2162</v>
      </c>
      <c r="G150" s="151" t="s">
        <v>449</v>
      </c>
      <c r="H150" s="151">
        <v>0</v>
      </c>
      <c r="I150" s="152" t="s">
        <v>2330</v>
      </c>
    </row>
    <row r="151" spans="1:9" x14ac:dyDescent="0.2">
      <c r="A151" s="135" t="s">
        <v>2202</v>
      </c>
      <c r="B151" s="151">
        <v>100</v>
      </c>
      <c r="C151" s="152" t="s">
        <v>2213</v>
      </c>
      <c r="D151" s="152" t="s">
        <v>2155</v>
      </c>
      <c r="E151" s="152"/>
      <c r="F151" s="155" t="s">
        <v>2162</v>
      </c>
      <c r="G151" s="151" t="s">
        <v>449</v>
      </c>
      <c r="H151" s="151">
        <v>0</v>
      </c>
      <c r="I151" s="152" t="s">
        <v>2330</v>
      </c>
    </row>
    <row r="152" spans="1:9" ht="22.5" x14ac:dyDescent="0.2">
      <c r="A152" s="135" t="s">
        <v>2203</v>
      </c>
      <c r="B152" s="151">
        <v>101</v>
      </c>
      <c r="C152" s="152" t="s">
        <v>2214</v>
      </c>
      <c r="D152" s="152" t="s">
        <v>2154</v>
      </c>
      <c r="E152" s="152"/>
      <c r="F152" s="155" t="s">
        <v>2162</v>
      </c>
      <c r="G152" s="151" t="s">
        <v>449</v>
      </c>
      <c r="H152" s="151">
        <v>0</v>
      </c>
      <c r="I152" s="152" t="s">
        <v>2330</v>
      </c>
    </row>
    <row r="153" spans="1:9" ht="22.5" x14ac:dyDescent="0.2">
      <c r="A153" s="135" t="s">
        <v>2204</v>
      </c>
      <c r="B153" s="151">
        <v>102</v>
      </c>
      <c r="C153" s="152" t="s">
        <v>2214</v>
      </c>
      <c r="D153" s="152" t="s">
        <v>2155</v>
      </c>
      <c r="E153" s="152"/>
      <c r="F153" s="155" t="s">
        <v>2162</v>
      </c>
      <c r="G153" s="151" t="s">
        <v>449</v>
      </c>
      <c r="H153" s="151">
        <v>0</v>
      </c>
      <c r="I153" s="152" t="s">
        <v>2330</v>
      </c>
    </row>
    <row r="154" spans="1:9" ht="22.5" x14ac:dyDescent="0.2">
      <c r="A154" s="135" t="s">
        <v>2205</v>
      </c>
      <c r="B154" s="151">
        <v>103</v>
      </c>
      <c r="C154" s="152" t="s">
        <v>2215</v>
      </c>
      <c r="D154" s="152" t="s">
        <v>2154</v>
      </c>
      <c r="E154" s="152"/>
      <c r="F154" s="155" t="s">
        <v>2162</v>
      </c>
      <c r="G154" s="151" t="s">
        <v>449</v>
      </c>
      <c r="H154" s="151">
        <v>0</v>
      </c>
      <c r="I154" s="152" t="s">
        <v>2330</v>
      </c>
    </row>
    <row r="155" spans="1:9" ht="22.5" x14ac:dyDescent="0.2">
      <c r="A155" s="135" t="s">
        <v>2206</v>
      </c>
      <c r="B155" s="151">
        <v>104</v>
      </c>
      <c r="C155" s="152" t="s">
        <v>2215</v>
      </c>
      <c r="D155" s="152" t="s">
        <v>2155</v>
      </c>
      <c r="E155" s="152"/>
      <c r="F155" s="155" t="s">
        <v>2162</v>
      </c>
      <c r="G155" s="151" t="s">
        <v>449</v>
      </c>
      <c r="H155" s="151">
        <v>0</v>
      </c>
      <c r="I155" s="152" t="s">
        <v>2330</v>
      </c>
    </row>
    <row r="156" spans="1:9" x14ac:dyDescent="0.2">
      <c r="A156" s="135" t="s">
        <v>2207</v>
      </c>
      <c r="B156" s="151">
        <v>105</v>
      </c>
      <c r="C156" s="152" t="s">
        <v>2216</v>
      </c>
      <c r="D156" s="152" t="s">
        <v>2154</v>
      </c>
      <c r="E156" s="152"/>
      <c r="F156" s="155" t="s">
        <v>2162</v>
      </c>
      <c r="G156" s="151" t="s">
        <v>449</v>
      </c>
      <c r="H156" s="151">
        <v>0</v>
      </c>
      <c r="I156" s="152" t="s">
        <v>2330</v>
      </c>
    </row>
    <row r="157" spans="1:9" x14ac:dyDescent="0.2">
      <c r="A157" s="135" t="s">
        <v>2208</v>
      </c>
      <c r="B157" s="151">
        <v>106</v>
      </c>
      <c r="C157" s="152" t="s">
        <v>2216</v>
      </c>
      <c r="D157" s="152" t="s">
        <v>2155</v>
      </c>
      <c r="E157" s="152"/>
      <c r="F157" s="155" t="s">
        <v>2162</v>
      </c>
      <c r="G157" s="151" t="s">
        <v>449</v>
      </c>
      <c r="H157" s="151">
        <v>0</v>
      </c>
      <c r="I157" s="152" t="s">
        <v>2330</v>
      </c>
    </row>
    <row r="158" spans="1:9" ht="22.5" x14ac:dyDescent="0.2">
      <c r="A158" s="135" t="s">
        <v>2209</v>
      </c>
      <c r="B158" s="151">
        <v>107</v>
      </c>
      <c r="C158" s="152" t="s">
        <v>2217</v>
      </c>
      <c r="D158" s="152" t="s">
        <v>2154</v>
      </c>
      <c r="E158" s="152"/>
      <c r="F158" s="155" t="s">
        <v>2162</v>
      </c>
      <c r="G158" s="151" t="s">
        <v>449</v>
      </c>
      <c r="H158" s="151">
        <v>0</v>
      </c>
      <c r="I158" s="152" t="s">
        <v>2330</v>
      </c>
    </row>
    <row r="159" spans="1:9" ht="22.5" x14ac:dyDescent="0.2">
      <c r="A159" s="135" t="s">
        <v>2210</v>
      </c>
      <c r="B159" s="151">
        <v>108</v>
      </c>
      <c r="C159" s="152" t="s">
        <v>2217</v>
      </c>
      <c r="D159" s="152" t="s">
        <v>2155</v>
      </c>
      <c r="E159" s="152"/>
      <c r="F159" s="155" t="s">
        <v>2162</v>
      </c>
      <c r="G159" s="151" t="s">
        <v>449</v>
      </c>
      <c r="H159" s="151">
        <v>0</v>
      </c>
      <c r="I159" s="152" t="s">
        <v>2330</v>
      </c>
    </row>
    <row r="160" spans="1:9" ht="22.5" x14ac:dyDescent="0.2">
      <c r="A160" s="135" t="s">
        <v>2225</v>
      </c>
      <c r="B160" s="151">
        <v>109</v>
      </c>
      <c r="C160" s="152" t="s">
        <v>2218</v>
      </c>
      <c r="D160" s="152" t="s">
        <v>2154</v>
      </c>
      <c r="E160" s="152"/>
      <c r="F160" s="155" t="s">
        <v>2162</v>
      </c>
      <c r="G160" s="151" t="s">
        <v>449</v>
      </c>
      <c r="H160" s="151">
        <v>0</v>
      </c>
      <c r="I160" s="152" t="s">
        <v>2330</v>
      </c>
    </row>
    <row r="161" spans="1:9" ht="22.5" x14ac:dyDescent="0.2">
      <c r="A161" s="135" t="s">
        <v>2226</v>
      </c>
      <c r="B161" s="151">
        <v>110</v>
      </c>
      <c r="C161" s="152" t="s">
        <v>2218</v>
      </c>
      <c r="D161" s="152" t="s">
        <v>2155</v>
      </c>
      <c r="E161" s="152"/>
      <c r="F161" s="155" t="s">
        <v>2162</v>
      </c>
      <c r="G161" s="151" t="s">
        <v>449</v>
      </c>
      <c r="H161" s="151">
        <v>0</v>
      </c>
      <c r="I161" s="152" t="s">
        <v>2330</v>
      </c>
    </row>
    <row r="162" spans="1:9" ht="22.5" x14ac:dyDescent="0.2">
      <c r="A162" s="135" t="s">
        <v>2227</v>
      </c>
      <c r="B162" s="151">
        <v>111</v>
      </c>
      <c r="C162" s="152" t="s">
        <v>2219</v>
      </c>
      <c r="D162" s="152" t="s">
        <v>2154</v>
      </c>
      <c r="E162" s="152"/>
      <c r="F162" s="155" t="s">
        <v>2162</v>
      </c>
      <c r="G162" s="151" t="s">
        <v>449</v>
      </c>
      <c r="H162" s="151">
        <v>0</v>
      </c>
      <c r="I162" s="152" t="s">
        <v>2330</v>
      </c>
    </row>
    <row r="163" spans="1:9" ht="22.5" x14ac:dyDescent="0.2">
      <c r="A163" s="135" t="s">
        <v>2228</v>
      </c>
      <c r="B163" s="151">
        <v>112</v>
      </c>
      <c r="C163" s="152" t="s">
        <v>2219</v>
      </c>
      <c r="D163" s="152" t="s">
        <v>2155</v>
      </c>
      <c r="E163" s="152"/>
      <c r="F163" s="155" t="s">
        <v>2162</v>
      </c>
      <c r="G163" s="151" t="s">
        <v>449</v>
      </c>
      <c r="H163" s="151">
        <v>0</v>
      </c>
      <c r="I163" s="152" t="s">
        <v>2330</v>
      </c>
    </row>
    <row r="164" spans="1:9" x14ac:dyDescent="0.2">
      <c r="A164" s="135" t="s">
        <v>2229</v>
      </c>
      <c r="B164" s="151">
        <v>113</v>
      </c>
      <c r="C164" s="152" t="s">
        <v>2220</v>
      </c>
      <c r="D164" s="152" t="s">
        <v>2154</v>
      </c>
      <c r="E164" s="152"/>
      <c r="F164" s="155" t="s">
        <v>2162</v>
      </c>
      <c r="G164" s="151" t="s">
        <v>449</v>
      </c>
      <c r="H164" s="151">
        <v>0</v>
      </c>
      <c r="I164" s="152" t="s">
        <v>2330</v>
      </c>
    </row>
    <row r="165" spans="1:9" x14ac:dyDescent="0.2">
      <c r="A165" s="135" t="s">
        <v>2230</v>
      </c>
      <c r="B165" s="151">
        <v>114</v>
      </c>
      <c r="C165" s="152" t="s">
        <v>2220</v>
      </c>
      <c r="D165" s="152" t="s">
        <v>2155</v>
      </c>
      <c r="E165" s="152"/>
      <c r="F165" s="155" t="s">
        <v>2162</v>
      </c>
      <c r="G165" s="151" t="s">
        <v>449</v>
      </c>
      <c r="H165" s="151">
        <v>0</v>
      </c>
      <c r="I165" s="152" t="s">
        <v>2330</v>
      </c>
    </row>
    <row r="166" spans="1:9" ht="22.5" x14ac:dyDescent="0.2">
      <c r="A166" s="135" t="s">
        <v>2231</v>
      </c>
      <c r="B166" s="151">
        <v>115</v>
      </c>
      <c r="C166" s="152" t="s">
        <v>2221</v>
      </c>
      <c r="D166" s="152" t="s">
        <v>2154</v>
      </c>
      <c r="E166" s="152"/>
      <c r="F166" s="155" t="s">
        <v>2162</v>
      </c>
      <c r="G166" s="151" t="s">
        <v>449</v>
      </c>
      <c r="H166" s="151">
        <v>0</v>
      </c>
      <c r="I166" s="152" t="s">
        <v>2330</v>
      </c>
    </row>
    <row r="167" spans="1:9" ht="22.5" x14ac:dyDescent="0.2">
      <c r="A167" s="135" t="s">
        <v>2232</v>
      </c>
      <c r="B167" s="151">
        <v>116</v>
      </c>
      <c r="C167" s="152" t="s">
        <v>2221</v>
      </c>
      <c r="D167" s="152" t="s">
        <v>2155</v>
      </c>
      <c r="E167" s="152"/>
      <c r="F167" s="155" t="s">
        <v>2162</v>
      </c>
      <c r="G167" s="151" t="s">
        <v>449</v>
      </c>
      <c r="H167" s="151">
        <v>0</v>
      </c>
      <c r="I167" s="152" t="s">
        <v>2330</v>
      </c>
    </row>
    <row r="168" spans="1:9" ht="22.5" x14ac:dyDescent="0.2">
      <c r="A168" s="135" t="s">
        <v>2233</v>
      </c>
      <c r="B168" s="151">
        <v>117</v>
      </c>
      <c r="C168" s="152" t="s">
        <v>2222</v>
      </c>
      <c r="D168" s="152" t="s">
        <v>2154</v>
      </c>
      <c r="E168" s="152"/>
      <c r="F168" s="155" t="s">
        <v>2162</v>
      </c>
      <c r="G168" s="151" t="s">
        <v>449</v>
      </c>
      <c r="H168" s="151">
        <v>0</v>
      </c>
      <c r="I168" s="152" t="s">
        <v>2330</v>
      </c>
    </row>
    <row r="169" spans="1:9" ht="22.5" x14ac:dyDescent="0.2">
      <c r="A169" s="135" t="s">
        <v>2234</v>
      </c>
      <c r="B169" s="151">
        <v>118</v>
      </c>
      <c r="C169" s="152" t="s">
        <v>2222</v>
      </c>
      <c r="D169" s="152" t="s">
        <v>2155</v>
      </c>
      <c r="E169" s="152"/>
      <c r="F169" s="155" t="s">
        <v>2162</v>
      </c>
      <c r="G169" s="151" t="s">
        <v>449</v>
      </c>
      <c r="H169" s="151">
        <v>0</v>
      </c>
      <c r="I169" s="152" t="s">
        <v>2330</v>
      </c>
    </row>
    <row r="170" spans="1:9" x14ac:dyDescent="0.2">
      <c r="A170" s="135" t="s">
        <v>2235</v>
      </c>
      <c r="B170" s="151">
        <v>119</v>
      </c>
      <c r="C170" s="152" t="s">
        <v>2223</v>
      </c>
      <c r="D170" s="152" t="s">
        <v>2154</v>
      </c>
      <c r="E170" s="152"/>
      <c r="F170" s="155" t="s">
        <v>2162</v>
      </c>
      <c r="G170" s="151" t="s">
        <v>449</v>
      </c>
      <c r="H170" s="151">
        <v>0</v>
      </c>
      <c r="I170" s="152" t="s">
        <v>2330</v>
      </c>
    </row>
    <row r="171" spans="1:9" x14ac:dyDescent="0.2">
      <c r="A171" s="135" t="s">
        <v>2236</v>
      </c>
      <c r="B171" s="151">
        <v>120</v>
      </c>
      <c r="C171" s="152" t="s">
        <v>2223</v>
      </c>
      <c r="D171" s="152" t="s">
        <v>2155</v>
      </c>
      <c r="E171" s="152"/>
      <c r="F171" s="155" t="s">
        <v>2162</v>
      </c>
      <c r="G171" s="151" t="s">
        <v>449</v>
      </c>
      <c r="H171" s="151">
        <v>0</v>
      </c>
      <c r="I171" s="152" t="s">
        <v>2330</v>
      </c>
    </row>
    <row r="172" spans="1:9" ht="22.5" x14ac:dyDescent="0.2">
      <c r="A172" s="135" t="s">
        <v>2237</v>
      </c>
      <c r="B172" s="151">
        <v>121</v>
      </c>
      <c r="C172" s="152" t="s">
        <v>2224</v>
      </c>
      <c r="D172" s="152" t="s">
        <v>2154</v>
      </c>
      <c r="E172" s="152"/>
      <c r="F172" s="155" t="s">
        <v>2162</v>
      </c>
      <c r="G172" s="151" t="s">
        <v>449</v>
      </c>
      <c r="H172" s="151">
        <v>0</v>
      </c>
      <c r="I172" s="152" t="s">
        <v>2330</v>
      </c>
    </row>
    <row r="173" spans="1:9" ht="22.5" x14ac:dyDescent="0.2">
      <c r="A173" s="135" t="s">
        <v>2238</v>
      </c>
      <c r="B173" s="151">
        <v>122</v>
      </c>
      <c r="C173" s="152" t="s">
        <v>2224</v>
      </c>
      <c r="D173" s="152" t="s">
        <v>2155</v>
      </c>
      <c r="E173" s="152"/>
      <c r="F173" s="155" t="s">
        <v>2162</v>
      </c>
      <c r="G173" s="151" t="s">
        <v>449</v>
      </c>
      <c r="H173" s="151">
        <v>0</v>
      </c>
      <c r="I173" s="152" t="s">
        <v>2330</v>
      </c>
    </row>
    <row r="174" spans="1:9" x14ac:dyDescent="0.2">
      <c r="A174" s="135" t="s">
        <v>2239</v>
      </c>
      <c r="B174" s="151">
        <v>123</v>
      </c>
      <c r="C174" s="152" t="s">
        <v>2242</v>
      </c>
      <c r="D174" s="152"/>
      <c r="E174" s="152" t="s">
        <v>583</v>
      </c>
      <c r="F174" s="151">
        <v>0</v>
      </c>
      <c r="G174" s="151" t="s">
        <v>449</v>
      </c>
      <c r="H174" s="151">
        <v>0</v>
      </c>
      <c r="I174" s="152"/>
    </row>
    <row r="175" spans="1:9" s="33" customFormat="1" ht="22.5" x14ac:dyDescent="0.2">
      <c r="A175" s="135"/>
      <c r="B175" s="151"/>
      <c r="C175" s="152"/>
      <c r="D175" s="152"/>
      <c r="E175" s="152" t="s">
        <v>2241</v>
      </c>
      <c r="F175" s="151">
        <v>1</v>
      </c>
      <c r="G175" s="151"/>
      <c r="H175" s="151"/>
      <c r="I175" s="152"/>
    </row>
    <row r="176" spans="1:9" s="33" customFormat="1" ht="22.5" x14ac:dyDescent="0.2">
      <c r="A176" s="135"/>
      <c r="B176" s="151"/>
      <c r="C176" s="152"/>
      <c r="D176" s="152"/>
      <c r="E176" s="152" t="s">
        <v>2240</v>
      </c>
      <c r="F176" s="151">
        <v>2</v>
      </c>
      <c r="G176" s="151"/>
      <c r="H176" s="151"/>
      <c r="I176" s="152"/>
    </row>
    <row r="177" spans="1:9" x14ac:dyDescent="0.2">
      <c r="A177" s="135" t="s">
        <v>2243</v>
      </c>
      <c r="B177" s="151">
        <v>124</v>
      </c>
      <c r="C177" s="152" t="s">
        <v>2244</v>
      </c>
      <c r="D177" s="152"/>
      <c r="E177" s="152" t="s">
        <v>583</v>
      </c>
      <c r="F177" s="151">
        <v>0</v>
      </c>
      <c r="G177" s="151" t="s">
        <v>449</v>
      </c>
      <c r="H177" s="151">
        <v>0</v>
      </c>
      <c r="I177" s="152" t="s">
        <v>2247</v>
      </c>
    </row>
    <row r="178" spans="1:9" s="33" customFormat="1" x14ac:dyDescent="0.2">
      <c r="A178" s="135"/>
      <c r="B178" s="151"/>
      <c r="C178" s="152"/>
      <c r="D178" s="152"/>
      <c r="E178" s="152" t="s">
        <v>2245</v>
      </c>
      <c r="F178" s="151">
        <v>1</v>
      </c>
      <c r="G178" s="151"/>
      <c r="H178" s="151"/>
      <c r="I178" s="152"/>
    </row>
    <row r="179" spans="1:9" s="33" customFormat="1" x14ac:dyDescent="0.2">
      <c r="A179" s="135"/>
      <c r="B179" s="151"/>
      <c r="C179" s="152"/>
      <c r="D179" s="152"/>
      <c r="E179" s="152" t="s">
        <v>2246</v>
      </c>
      <c r="F179" s="151">
        <v>2</v>
      </c>
      <c r="G179" s="151"/>
      <c r="H179" s="151"/>
      <c r="I179" s="152"/>
    </row>
    <row r="180" spans="1:9" s="33" customFormat="1" x14ac:dyDescent="0.2">
      <c r="A180" s="135"/>
      <c r="B180" s="151"/>
      <c r="C180" s="152"/>
      <c r="D180" s="152"/>
      <c r="E180" s="152" t="s">
        <v>2248</v>
      </c>
      <c r="F180" s="151">
        <v>3</v>
      </c>
      <c r="G180" s="151"/>
      <c r="H180" s="151"/>
      <c r="I180" s="152"/>
    </row>
    <row r="181" spans="1:9" x14ac:dyDescent="0.2">
      <c r="A181" s="135" t="s">
        <v>2249</v>
      </c>
      <c r="B181" s="151">
        <v>125</v>
      </c>
      <c r="C181" s="152" t="s">
        <v>2250</v>
      </c>
      <c r="D181" s="152"/>
      <c r="E181" s="152" t="s">
        <v>583</v>
      </c>
      <c r="F181" s="151">
        <v>0</v>
      </c>
      <c r="G181" s="151" t="s">
        <v>449</v>
      </c>
      <c r="H181" s="151">
        <v>0</v>
      </c>
      <c r="I181" s="152" t="s">
        <v>2257</v>
      </c>
    </row>
    <row r="182" spans="1:9" s="33" customFormat="1" x14ac:dyDescent="0.2">
      <c r="A182" s="135"/>
      <c r="B182" s="151"/>
      <c r="C182" s="152"/>
      <c r="D182" s="152"/>
      <c r="E182" s="152" t="s">
        <v>2251</v>
      </c>
      <c r="F182" s="151">
        <v>1</v>
      </c>
      <c r="G182" s="151"/>
      <c r="H182" s="151"/>
      <c r="I182" s="152"/>
    </row>
    <row r="183" spans="1:9" s="33" customFormat="1" x14ac:dyDescent="0.2">
      <c r="A183" s="135"/>
      <c r="B183" s="151"/>
      <c r="C183" s="152"/>
      <c r="D183" s="152"/>
      <c r="E183" s="152" t="s">
        <v>2252</v>
      </c>
      <c r="F183" s="151">
        <v>2</v>
      </c>
      <c r="G183" s="151"/>
      <c r="H183" s="151"/>
      <c r="I183" s="152"/>
    </row>
    <row r="184" spans="1:9" s="33" customFormat="1" x14ac:dyDescent="0.2">
      <c r="A184" s="135"/>
      <c r="B184" s="151"/>
      <c r="C184" s="152"/>
      <c r="D184" s="152"/>
      <c r="E184" s="152" t="s">
        <v>2253</v>
      </c>
      <c r="F184" s="151">
        <v>3</v>
      </c>
      <c r="G184" s="151"/>
      <c r="H184" s="151"/>
      <c r="I184" s="152"/>
    </row>
    <row r="185" spans="1:9" s="33" customFormat="1" x14ac:dyDescent="0.2">
      <c r="A185" s="135"/>
      <c r="B185" s="151"/>
      <c r="C185" s="152"/>
      <c r="D185" s="152"/>
      <c r="E185" s="152" t="s">
        <v>2256</v>
      </c>
      <c r="F185" s="151">
        <v>4</v>
      </c>
      <c r="G185" s="151"/>
      <c r="H185" s="151"/>
      <c r="I185" s="152"/>
    </row>
    <row r="186" spans="1:9" s="33" customFormat="1" x14ac:dyDescent="0.2">
      <c r="A186" s="135"/>
      <c r="B186" s="151"/>
      <c r="C186" s="152"/>
      <c r="D186" s="152"/>
      <c r="E186" s="152" t="s">
        <v>2255</v>
      </c>
      <c r="F186" s="151">
        <v>5</v>
      </c>
      <c r="G186" s="151"/>
      <c r="H186" s="151"/>
      <c r="I186" s="152"/>
    </row>
    <row r="187" spans="1:9" s="33" customFormat="1" x14ac:dyDescent="0.2">
      <c r="A187" s="135"/>
      <c r="B187" s="151"/>
      <c r="C187" s="152"/>
      <c r="D187" s="152"/>
      <c r="E187" s="152" t="s">
        <v>2254</v>
      </c>
      <c r="F187" s="151">
        <v>6</v>
      </c>
      <c r="G187" s="151"/>
      <c r="H187" s="151"/>
      <c r="I187" s="152"/>
    </row>
    <row r="188" spans="1:9" s="33" customFormat="1" x14ac:dyDescent="0.2">
      <c r="A188" s="135"/>
      <c r="B188" s="151"/>
      <c r="C188" s="152"/>
      <c r="D188" s="152"/>
      <c r="E188" s="152" t="s">
        <v>551</v>
      </c>
      <c r="F188" s="151">
        <v>7</v>
      </c>
      <c r="G188" s="151"/>
      <c r="H188" s="151"/>
      <c r="I188" s="152"/>
    </row>
    <row r="189" spans="1:9" ht="22.5" x14ac:dyDescent="0.2">
      <c r="A189" s="135" t="s">
        <v>2260</v>
      </c>
      <c r="B189" s="151">
        <v>126</v>
      </c>
      <c r="C189" s="152" t="s">
        <v>2258</v>
      </c>
      <c r="D189" s="152" t="s">
        <v>2259</v>
      </c>
      <c r="E189" s="152"/>
      <c r="F189" s="151" t="s">
        <v>2044</v>
      </c>
      <c r="G189" s="151" t="s">
        <v>2404</v>
      </c>
      <c r="H189" s="151" t="s">
        <v>2046</v>
      </c>
      <c r="I189" s="152" t="s">
        <v>2247</v>
      </c>
    </row>
    <row r="190" spans="1:9" s="33" customFormat="1" ht="22.5" x14ac:dyDescent="0.2">
      <c r="A190" s="135" t="s">
        <v>2261</v>
      </c>
      <c r="B190" s="151">
        <v>127</v>
      </c>
      <c r="C190" s="152" t="s">
        <v>2258</v>
      </c>
      <c r="D190" s="152" t="s">
        <v>2262</v>
      </c>
      <c r="E190" s="152"/>
      <c r="F190" s="151" t="s">
        <v>2044</v>
      </c>
      <c r="G190" s="151" t="s">
        <v>2404</v>
      </c>
      <c r="H190" s="151" t="s">
        <v>2046</v>
      </c>
      <c r="I190" s="152" t="s">
        <v>2247</v>
      </c>
    </row>
    <row r="191" spans="1:9" s="33" customFormat="1" x14ac:dyDescent="0.2">
      <c r="A191" s="135" t="s">
        <v>2265</v>
      </c>
      <c r="B191" s="151">
        <v>128</v>
      </c>
      <c r="C191" s="152" t="s">
        <v>2263</v>
      </c>
      <c r="D191" s="152"/>
      <c r="E191" s="152"/>
      <c r="F191" s="151" t="s">
        <v>2044</v>
      </c>
      <c r="G191" s="151" t="s">
        <v>2404</v>
      </c>
      <c r="H191" s="151" t="s">
        <v>2046</v>
      </c>
      <c r="I191" s="152" t="s">
        <v>2257</v>
      </c>
    </row>
    <row r="192" spans="1:9" s="33" customFormat="1" x14ac:dyDescent="0.2">
      <c r="A192" s="135" t="s">
        <v>2269</v>
      </c>
      <c r="B192" s="151">
        <v>129</v>
      </c>
      <c r="C192" s="152" t="s">
        <v>2266</v>
      </c>
      <c r="D192" s="152" t="s">
        <v>2267</v>
      </c>
      <c r="E192" s="152"/>
      <c r="F192" s="151" t="s">
        <v>2044</v>
      </c>
      <c r="G192" s="151" t="s">
        <v>2404</v>
      </c>
      <c r="H192" s="151" t="s">
        <v>2046</v>
      </c>
      <c r="I192" s="152" t="s">
        <v>2264</v>
      </c>
    </row>
    <row r="193" spans="1:9" s="33" customFormat="1" x14ac:dyDescent="0.2">
      <c r="A193" s="135" t="s">
        <v>2270</v>
      </c>
      <c r="B193" s="151">
        <v>130</v>
      </c>
      <c r="C193" s="152" t="s">
        <v>2266</v>
      </c>
      <c r="D193" s="152" t="s">
        <v>2501</v>
      </c>
      <c r="E193" s="152"/>
      <c r="F193" s="151" t="s">
        <v>2044</v>
      </c>
      <c r="G193" s="151" t="s">
        <v>2404</v>
      </c>
      <c r="H193" s="151" t="s">
        <v>2046</v>
      </c>
      <c r="I193" s="152" t="s">
        <v>2264</v>
      </c>
    </row>
    <row r="194" spans="1:9" s="33" customFormat="1" x14ac:dyDescent="0.2">
      <c r="A194" s="135" t="s">
        <v>2271</v>
      </c>
      <c r="B194" s="151">
        <v>131</v>
      </c>
      <c r="C194" s="152" t="s">
        <v>2266</v>
      </c>
      <c r="D194" s="152" t="s">
        <v>2500</v>
      </c>
      <c r="E194" s="152"/>
      <c r="F194" s="151" t="s">
        <v>2044</v>
      </c>
      <c r="G194" s="151" t="s">
        <v>2404</v>
      </c>
      <c r="H194" s="151" t="s">
        <v>2046</v>
      </c>
      <c r="I194" s="152" t="s">
        <v>2264</v>
      </c>
    </row>
    <row r="195" spans="1:9" s="33" customFormat="1" x14ac:dyDescent="0.2">
      <c r="A195" s="135" t="s">
        <v>2268</v>
      </c>
      <c r="B195" s="151">
        <v>132</v>
      </c>
      <c r="C195" s="152" t="s">
        <v>2272</v>
      </c>
      <c r="D195" s="152" t="s">
        <v>2274</v>
      </c>
      <c r="E195" s="152"/>
      <c r="F195" s="151" t="s">
        <v>2044</v>
      </c>
      <c r="G195" s="151" t="s">
        <v>2404</v>
      </c>
      <c r="H195" s="151" t="s">
        <v>2046</v>
      </c>
      <c r="I195" s="152" t="s">
        <v>2264</v>
      </c>
    </row>
    <row r="196" spans="1:9" s="33" customFormat="1" x14ac:dyDescent="0.2">
      <c r="A196" s="135" t="s">
        <v>2273</v>
      </c>
      <c r="B196" s="151">
        <v>133</v>
      </c>
      <c r="C196" s="152" t="s">
        <v>2272</v>
      </c>
      <c r="D196" s="152" t="s">
        <v>2275</v>
      </c>
      <c r="E196" s="152"/>
      <c r="F196" s="151" t="s">
        <v>2044</v>
      </c>
      <c r="G196" s="151" t="s">
        <v>2404</v>
      </c>
      <c r="H196" s="151" t="s">
        <v>2046</v>
      </c>
      <c r="I196" s="152" t="s">
        <v>2264</v>
      </c>
    </row>
    <row r="197" spans="1:9" x14ac:dyDescent="0.2">
      <c r="A197" s="214" t="s">
        <v>2283</v>
      </c>
      <c r="B197" s="215">
        <v>134</v>
      </c>
      <c r="C197" s="216" t="s">
        <v>2280</v>
      </c>
      <c r="D197" s="216" t="s">
        <v>2281</v>
      </c>
      <c r="E197" s="216"/>
      <c r="F197" s="217" t="s">
        <v>337</v>
      </c>
      <c r="G197" s="215" t="s">
        <v>446</v>
      </c>
      <c r="H197" s="215">
        <v>0</v>
      </c>
      <c r="I197" s="216" t="s">
        <v>3198</v>
      </c>
    </row>
    <row r="198" spans="1:9" x14ac:dyDescent="0.2">
      <c r="A198" s="214" t="s">
        <v>2284</v>
      </c>
      <c r="B198" s="215">
        <v>135</v>
      </c>
      <c r="C198" s="216" t="s">
        <v>2280</v>
      </c>
      <c r="D198" s="216" t="s">
        <v>2279</v>
      </c>
      <c r="E198" s="216"/>
      <c r="F198" s="217" t="s">
        <v>337</v>
      </c>
      <c r="G198" s="215" t="s">
        <v>446</v>
      </c>
      <c r="H198" s="215">
        <v>0</v>
      </c>
      <c r="I198" s="216" t="s">
        <v>3198</v>
      </c>
    </row>
    <row r="199" spans="1:9" x14ac:dyDescent="0.2">
      <c r="A199" s="214" t="s">
        <v>2285</v>
      </c>
      <c r="B199" s="215">
        <v>136</v>
      </c>
      <c r="C199" s="216" t="s">
        <v>2280</v>
      </c>
      <c r="D199" s="216" t="s">
        <v>2286</v>
      </c>
      <c r="E199" s="216"/>
      <c r="F199" s="217" t="s">
        <v>337</v>
      </c>
      <c r="G199" s="215" t="s">
        <v>446</v>
      </c>
      <c r="H199" s="215">
        <v>0</v>
      </c>
      <c r="I199" s="216" t="s">
        <v>3198</v>
      </c>
    </row>
    <row r="200" spans="1:9" x14ac:dyDescent="0.2">
      <c r="A200" s="214" t="s">
        <v>2287</v>
      </c>
      <c r="B200" s="215">
        <v>137</v>
      </c>
      <c r="C200" s="216" t="s">
        <v>2280</v>
      </c>
      <c r="D200" s="216" t="s">
        <v>2288</v>
      </c>
      <c r="E200" s="216"/>
      <c r="F200" s="217" t="s">
        <v>337</v>
      </c>
      <c r="G200" s="215" t="s">
        <v>446</v>
      </c>
      <c r="H200" s="215">
        <v>0</v>
      </c>
      <c r="I200" s="216" t="s">
        <v>3198</v>
      </c>
    </row>
    <row r="201" spans="1:9" x14ac:dyDescent="0.2">
      <c r="A201" s="214" t="s">
        <v>2289</v>
      </c>
      <c r="B201" s="215">
        <v>138</v>
      </c>
      <c r="C201" s="216" t="s">
        <v>2280</v>
      </c>
      <c r="D201" s="216" t="s">
        <v>2290</v>
      </c>
      <c r="E201" s="216"/>
      <c r="F201" s="217" t="s">
        <v>337</v>
      </c>
      <c r="G201" s="215" t="s">
        <v>446</v>
      </c>
      <c r="H201" s="215">
        <v>0</v>
      </c>
      <c r="I201" s="216" t="s">
        <v>3198</v>
      </c>
    </row>
    <row r="202" spans="1:9" x14ac:dyDescent="0.2">
      <c r="A202" s="214" t="s">
        <v>2291</v>
      </c>
      <c r="B202" s="215">
        <v>139</v>
      </c>
      <c r="C202" s="216" t="s">
        <v>2280</v>
      </c>
      <c r="D202" s="216" t="s">
        <v>2292</v>
      </c>
      <c r="E202" s="216"/>
      <c r="F202" s="217" t="s">
        <v>337</v>
      </c>
      <c r="G202" s="215" t="s">
        <v>446</v>
      </c>
      <c r="H202" s="215">
        <v>0</v>
      </c>
      <c r="I202" s="216" t="s">
        <v>3198</v>
      </c>
    </row>
    <row r="203" spans="1:9" x14ac:dyDescent="0.2">
      <c r="A203" s="135" t="s">
        <v>2278</v>
      </c>
      <c r="B203" s="151">
        <v>140</v>
      </c>
      <c r="C203" s="152" t="s">
        <v>2294</v>
      </c>
      <c r="D203" s="152"/>
      <c r="E203" s="152" t="s">
        <v>583</v>
      </c>
      <c r="F203" s="151">
        <v>0</v>
      </c>
      <c r="G203" s="151" t="s">
        <v>449</v>
      </c>
      <c r="H203" s="151">
        <v>0</v>
      </c>
      <c r="I203" s="152" t="s">
        <v>2293</v>
      </c>
    </row>
    <row r="204" spans="1:9" x14ac:dyDescent="0.2">
      <c r="A204" s="135"/>
      <c r="B204" s="151"/>
      <c r="C204" s="152"/>
      <c r="D204" s="152"/>
      <c r="E204" s="152" t="s">
        <v>2297</v>
      </c>
      <c r="F204" s="151">
        <v>1</v>
      </c>
      <c r="G204" s="151" t="s">
        <v>449</v>
      </c>
      <c r="H204" s="151"/>
      <c r="I204" s="152"/>
    </row>
    <row r="205" spans="1:9" x14ac:dyDescent="0.2">
      <c r="A205" s="135"/>
      <c r="B205" s="151"/>
      <c r="C205" s="152"/>
      <c r="D205" s="152"/>
      <c r="E205" s="152" t="s">
        <v>2298</v>
      </c>
      <c r="F205" s="151">
        <v>2</v>
      </c>
      <c r="G205" s="151" t="s">
        <v>449</v>
      </c>
      <c r="H205" s="151"/>
      <c r="I205" s="152"/>
    </row>
    <row r="206" spans="1:9" ht="22.5" x14ac:dyDescent="0.2">
      <c r="A206" s="135" t="s">
        <v>2295</v>
      </c>
      <c r="B206" s="151">
        <v>141</v>
      </c>
      <c r="C206" s="152" t="s">
        <v>2299</v>
      </c>
      <c r="D206" s="152" t="s">
        <v>2300</v>
      </c>
      <c r="E206" s="152"/>
      <c r="F206" s="151" t="s">
        <v>2044</v>
      </c>
      <c r="G206" s="151" t="s">
        <v>2404</v>
      </c>
      <c r="H206" s="151" t="s">
        <v>2046</v>
      </c>
      <c r="I206" s="152" t="s">
        <v>2301</v>
      </c>
    </row>
    <row r="207" spans="1:9" ht="22.5" x14ac:dyDescent="0.2">
      <c r="A207" s="135" t="s">
        <v>2296</v>
      </c>
      <c r="B207" s="151">
        <v>142</v>
      </c>
      <c r="C207" s="152" t="s">
        <v>2302</v>
      </c>
      <c r="D207" s="152" t="s">
        <v>2303</v>
      </c>
      <c r="E207" s="152" t="s">
        <v>583</v>
      </c>
      <c r="F207" s="151">
        <v>0</v>
      </c>
      <c r="G207" s="151" t="s">
        <v>449</v>
      </c>
      <c r="H207" s="151">
        <v>0</v>
      </c>
      <c r="I207" s="152" t="s">
        <v>2308</v>
      </c>
    </row>
    <row r="208" spans="1:9" x14ac:dyDescent="0.2">
      <c r="A208" s="135"/>
      <c r="B208" s="151"/>
      <c r="C208" s="152"/>
      <c r="D208" s="152"/>
      <c r="E208" s="152" t="s">
        <v>2304</v>
      </c>
      <c r="F208" s="151">
        <v>1</v>
      </c>
      <c r="G208" s="151"/>
      <c r="H208" s="151"/>
      <c r="I208" s="152"/>
    </row>
    <row r="209" spans="1:9" x14ac:dyDescent="0.2">
      <c r="A209" s="135"/>
      <c r="B209" s="151"/>
      <c r="C209" s="152"/>
      <c r="D209" s="152"/>
      <c r="E209" s="152" t="s">
        <v>2305</v>
      </c>
      <c r="F209" s="151">
        <v>2</v>
      </c>
      <c r="G209" s="151"/>
      <c r="H209" s="151"/>
      <c r="I209" s="152"/>
    </row>
    <row r="210" spans="1:9" x14ac:dyDescent="0.2">
      <c r="A210" s="135"/>
      <c r="B210" s="151"/>
      <c r="C210" s="152"/>
      <c r="D210" s="152"/>
      <c r="E210" s="152" t="s">
        <v>2306</v>
      </c>
      <c r="F210" s="151">
        <v>3</v>
      </c>
      <c r="G210" s="151"/>
      <c r="H210" s="151"/>
      <c r="I210" s="152"/>
    </row>
    <row r="211" spans="1:9" x14ac:dyDescent="0.2">
      <c r="A211" s="135"/>
      <c r="B211" s="151"/>
      <c r="C211" s="152"/>
      <c r="D211" s="152"/>
      <c r="E211" s="152" t="s">
        <v>2307</v>
      </c>
      <c r="F211" s="151">
        <v>4</v>
      </c>
      <c r="G211" s="151"/>
      <c r="H211" s="151"/>
      <c r="I211" s="152"/>
    </row>
    <row r="212" spans="1:9" ht="22.5" x14ac:dyDescent="0.2">
      <c r="A212" s="135" t="s">
        <v>2313</v>
      </c>
      <c r="B212" s="151">
        <v>143</v>
      </c>
      <c r="C212" s="152" t="s">
        <v>2310</v>
      </c>
      <c r="D212" s="152" t="s">
        <v>2311</v>
      </c>
      <c r="E212" s="152"/>
      <c r="F212" s="151" t="s">
        <v>2044</v>
      </c>
      <c r="G212" s="151" t="s">
        <v>2404</v>
      </c>
      <c r="H212" s="151" t="s">
        <v>2046</v>
      </c>
      <c r="I212" s="152" t="s">
        <v>2309</v>
      </c>
    </row>
    <row r="213" spans="1:9" ht="22.5" x14ac:dyDescent="0.2">
      <c r="A213" s="135" t="s">
        <v>2314</v>
      </c>
      <c r="B213" s="151">
        <v>144</v>
      </c>
      <c r="C213" s="152" t="s">
        <v>2310</v>
      </c>
      <c r="D213" s="152" t="s">
        <v>2312</v>
      </c>
      <c r="E213" s="152"/>
      <c r="F213" s="151" t="s">
        <v>2044</v>
      </c>
      <c r="G213" s="151" t="s">
        <v>2404</v>
      </c>
      <c r="H213" s="151" t="s">
        <v>2046</v>
      </c>
      <c r="I213" s="152" t="s">
        <v>2309</v>
      </c>
    </row>
    <row r="214" spans="1:9" ht="22.5" x14ac:dyDescent="0.2">
      <c r="A214" s="135" t="s">
        <v>2317</v>
      </c>
      <c r="B214" s="151">
        <v>145</v>
      </c>
      <c r="C214" s="152" t="s">
        <v>2315</v>
      </c>
      <c r="D214" s="152" t="s">
        <v>2316</v>
      </c>
      <c r="E214" s="152"/>
      <c r="F214" s="151" t="s">
        <v>2044</v>
      </c>
      <c r="G214" s="151" t="s">
        <v>2404</v>
      </c>
      <c r="H214" s="151" t="s">
        <v>2046</v>
      </c>
      <c r="I214" s="152" t="s">
        <v>2277</v>
      </c>
    </row>
    <row r="215" spans="1:9" x14ac:dyDescent="0.2">
      <c r="A215" s="135" t="s">
        <v>2318</v>
      </c>
      <c r="B215" s="151">
        <v>146</v>
      </c>
      <c r="C215" s="152" t="s">
        <v>2315</v>
      </c>
      <c r="D215" s="152" t="s">
        <v>2319</v>
      </c>
      <c r="E215" s="152"/>
      <c r="F215" s="151" t="s">
        <v>2044</v>
      </c>
      <c r="G215" s="151" t="s">
        <v>2404</v>
      </c>
      <c r="H215" s="151" t="s">
        <v>2046</v>
      </c>
      <c r="I215" s="152" t="s">
        <v>2277</v>
      </c>
    </row>
    <row r="216" spans="1:9" ht="22.5" x14ac:dyDescent="0.2">
      <c r="A216" s="135" t="s">
        <v>2320</v>
      </c>
      <c r="B216" s="151">
        <v>147</v>
      </c>
      <c r="C216" s="152" t="s">
        <v>2315</v>
      </c>
      <c r="D216" s="152" t="s">
        <v>2325</v>
      </c>
      <c r="E216" s="152"/>
      <c r="F216" s="151" t="s">
        <v>2044</v>
      </c>
      <c r="G216" s="151" t="s">
        <v>2404</v>
      </c>
      <c r="H216" s="151" t="s">
        <v>2046</v>
      </c>
      <c r="I216" s="152" t="s">
        <v>2277</v>
      </c>
    </row>
    <row r="217" spans="1:9" ht="22.5" x14ac:dyDescent="0.2">
      <c r="A217" s="135" t="s">
        <v>2321</v>
      </c>
      <c r="B217" s="151">
        <v>148</v>
      </c>
      <c r="C217" s="152" t="s">
        <v>2315</v>
      </c>
      <c r="D217" s="152" t="s">
        <v>2326</v>
      </c>
      <c r="E217" s="152"/>
      <c r="F217" s="151" t="s">
        <v>2044</v>
      </c>
      <c r="G217" s="151" t="s">
        <v>2404</v>
      </c>
      <c r="H217" s="151" t="s">
        <v>2046</v>
      </c>
      <c r="I217" s="152" t="s">
        <v>2277</v>
      </c>
    </row>
    <row r="218" spans="1:9" ht="22.5" x14ac:dyDescent="0.2">
      <c r="A218" s="135" t="s">
        <v>2322</v>
      </c>
      <c r="B218" s="151">
        <v>149</v>
      </c>
      <c r="C218" s="152" t="s">
        <v>2315</v>
      </c>
      <c r="D218" s="152" t="s">
        <v>2327</v>
      </c>
      <c r="E218" s="152"/>
      <c r="F218" s="151" t="s">
        <v>2044</v>
      </c>
      <c r="G218" s="151" t="s">
        <v>2404</v>
      </c>
      <c r="H218" s="151" t="s">
        <v>2046</v>
      </c>
      <c r="I218" s="152" t="s">
        <v>2277</v>
      </c>
    </row>
    <row r="219" spans="1:9" ht="22.5" x14ac:dyDescent="0.2">
      <c r="A219" s="135" t="s">
        <v>2323</v>
      </c>
      <c r="B219" s="151">
        <v>150</v>
      </c>
      <c r="C219" s="152" t="s">
        <v>2315</v>
      </c>
      <c r="D219" s="152" t="s">
        <v>2328</v>
      </c>
      <c r="E219" s="152"/>
      <c r="F219" s="151" t="s">
        <v>2044</v>
      </c>
      <c r="G219" s="151" t="s">
        <v>2404</v>
      </c>
      <c r="H219" s="151" t="s">
        <v>2046</v>
      </c>
      <c r="I219" s="152" t="s">
        <v>2277</v>
      </c>
    </row>
    <row r="220" spans="1:9" ht="22.5" x14ac:dyDescent="0.2">
      <c r="A220" s="135" t="s">
        <v>2324</v>
      </c>
      <c r="B220" s="151">
        <v>151</v>
      </c>
      <c r="C220" s="152" t="s">
        <v>2315</v>
      </c>
      <c r="D220" s="152" t="s">
        <v>2329</v>
      </c>
      <c r="E220" s="152"/>
      <c r="F220" s="151" t="s">
        <v>2044</v>
      </c>
      <c r="G220" s="151" t="s">
        <v>2404</v>
      </c>
      <c r="H220" s="151" t="s">
        <v>2046</v>
      </c>
      <c r="I220" s="152" t="s">
        <v>2277</v>
      </c>
    </row>
    <row r="221" spans="1:9" x14ac:dyDescent="0.2">
      <c r="A221" s="135" t="s">
        <v>2331</v>
      </c>
      <c r="B221" s="151">
        <v>152</v>
      </c>
      <c r="C221" s="152" t="s">
        <v>2332</v>
      </c>
      <c r="D221" s="152"/>
      <c r="E221" s="152" t="s">
        <v>583</v>
      </c>
      <c r="F221" s="151">
        <v>0</v>
      </c>
      <c r="G221" s="151" t="s">
        <v>449</v>
      </c>
      <c r="H221" s="151">
        <v>0</v>
      </c>
      <c r="I221" s="152" t="s">
        <v>2330</v>
      </c>
    </row>
    <row r="222" spans="1:9" s="33" customFormat="1" x14ac:dyDescent="0.2">
      <c r="A222" s="135"/>
      <c r="B222" s="151"/>
      <c r="C222" s="152"/>
      <c r="D222" s="152"/>
      <c r="E222" s="152" t="s">
        <v>577</v>
      </c>
      <c r="F222" s="151">
        <v>1</v>
      </c>
      <c r="G222" s="151"/>
      <c r="H222" s="151"/>
      <c r="I222" s="152"/>
    </row>
    <row r="223" spans="1:9" s="33" customFormat="1" x14ac:dyDescent="0.2">
      <c r="A223" s="135"/>
      <c r="B223" s="151"/>
      <c r="C223" s="152"/>
      <c r="D223" s="152"/>
      <c r="E223" s="152" t="s">
        <v>586</v>
      </c>
      <c r="F223" s="151">
        <v>2</v>
      </c>
      <c r="G223" s="151"/>
      <c r="H223" s="151"/>
      <c r="I223" s="152"/>
    </row>
    <row r="224" spans="1:9" x14ac:dyDescent="0.2">
      <c r="A224" s="135" t="s">
        <v>2333</v>
      </c>
      <c r="B224" s="151">
        <v>153</v>
      </c>
      <c r="C224" s="152" t="s">
        <v>2334</v>
      </c>
      <c r="D224" s="152" t="s">
        <v>2335</v>
      </c>
      <c r="E224" s="152" t="s">
        <v>583</v>
      </c>
      <c r="F224" s="151">
        <v>0</v>
      </c>
      <c r="G224" s="151" t="s">
        <v>449</v>
      </c>
      <c r="H224" s="151">
        <v>0</v>
      </c>
      <c r="I224" s="152" t="s">
        <v>2330</v>
      </c>
    </row>
    <row r="225" spans="1:9" x14ac:dyDescent="0.2">
      <c r="A225" s="135"/>
      <c r="B225" s="151"/>
      <c r="C225" s="152"/>
      <c r="D225" s="152"/>
      <c r="E225" s="152" t="s">
        <v>2336</v>
      </c>
      <c r="F225" s="151">
        <v>1</v>
      </c>
      <c r="G225" s="151"/>
      <c r="H225" s="151"/>
      <c r="I225" s="152"/>
    </row>
    <row r="226" spans="1:9" s="33" customFormat="1" x14ac:dyDescent="0.2">
      <c r="A226" s="135"/>
      <c r="B226" s="151"/>
      <c r="C226" s="152"/>
      <c r="D226" s="152"/>
      <c r="E226" s="152" t="s">
        <v>2337</v>
      </c>
      <c r="F226" s="151">
        <v>2</v>
      </c>
      <c r="G226" s="151"/>
      <c r="H226" s="151"/>
      <c r="I226" s="152"/>
    </row>
    <row r="227" spans="1:9" s="33" customFormat="1" x14ac:dyDescent="0.2">
      <c r="A227" s="135"/>
      <c r="B227" s="151"/>
      <c r="C227" s="152"/>
      <c r="D227" s="152"/>
      <c r="E227" s="152" t="s">
        <v>2338</v>
      </c>
      <c r="F227" s="151">
        <v>3</v>
      </c>
      <c r="G227" s="151"/>
      <c r="H227" s="151"/>
      <c r="I227" s="152"/>
    </row>
    <row r="228" spans="1:9" x14ac:dyDescent="0.2">
      <c r="A228" s="135" t="s">
        <v>2339</v>
      </c>
      <c r="B228" s="151">
        <v>154</v>
      </c>
      <c r="C228" s="152" t="s">
        <v>2334</v>
      </c>
      <c r="D228" s="152" t="s">
        <v>2345</v>
      </c>
      <c r="E228" s="152" t="s">
        <v>583</v>
      </c>
      <c r="F228" s="151">
        <v>0</v>
      </c>
      <c r="G228" s="151" t="s">
        <v>449</v>
      </c>
      <c r="H228" s="151">
        <v>0</v>
      </c>
      <c r="I228" s="152" t="s">
        <v>2330</v>
      </c>
    </row>
    <row r="229" spans="1:9" x14ac:dyDescent="0.2">
      <c r="A229" s="135"/>
      <c r="B229" s="151"/>
      <c r="C229" s="152"/>
      <c r="D229" s="152"/>
      <c r="E229" s="152" t="s">
        <v>2336</v>
      </c>
      <c r="F229" s="151">
        <v>1</v>
      </c>
      <c r="G229" s="151"/>
      <c r="H229" s="151"/>
      <c r="I229" s="152"/>
    </row>
    <row r="230" spans="1:9" s="33" customFormat="1" x14ac:dyDescent="0.2">
      <c r="A230" s="135"/>
      <c r="B230" s="151"/>
      <c r="C230" s="152"/>
      <c r="D230" s="152"/>
      <c r="E230" s="152" t="s">
        <v>2337</v>
      </c>
      <c r="F230" s="151">
        <v>2</v>
      </c>
      <c r="G230" s="151"/>
      <c r="H230" s="151"/>
      <c r="I230" s="152"/>
    </row>
    <row r="231" spans="1:9" s="33" customFormat="1" x14ac:dyDescent="0.2">
      <c r="A231" s="135"/>
      <c r="B231" s="151"/>
      <c r="C231" s="152"/>
      <c r="D231" s="152"/>
      <c r="E231" s="152" t="s">
        <v>2338</v>
      </c>
      <c r="F231" s="151">
        <v>3</v>
      </c>
      <c r="G231" s="151"/>
      <c r="H231" s="151"/>
      <c r="I231" s="152"/>
    </row>
    <row r="232" spans="1:9" x14ac:dyDescent="0.2">
      <c r="A232" s="135" t="s">
        <v>2340</v>
      </c>
      <c r="B232" s="151">
        <v>155</v>
      </c>
      <c r="C232" s="152" t="s">
        <v>2334</v>
      </c>
      <c r="D232" s="152" t="s">
        <v>2346</v>
      </c>
      <c r="E232" s="152" t="s">
        <v>583</v>
      </c>
      <c r="F232" s="151">
        <v>0</v>
      </c>
      <c r="G232" s="151" t="s">
        <v>449</v>
      </c>
      <c r="H232" s="151">
        <v>0</v>
      </c>
      <c r="I232" s="152" t="s">
        <v>2330</v>
      </c>
    </row>
    <row r="233" spans="1:9" x14ac:dyDescent="0.2">
      <c r="A233" s="135"/>
      <c r="B233" s="151"/>
      <c r="C233" s="152"/>
      <c r="D233" s="152"/>
      <c r="E233" s="152" t="s">
        <v>2336</v>
      </c>
      <c r="F233" s="151">
        <v>1</v>
      </c>
      <c r="G233" s="151"/>
      <c r="H233" s="151"/>
      <c r="I233" s="152"/>
    </row>
    <row r="234" spans="1:9" s="33" customFormat="1" x14ac:dyDescent="0.2">
      <c r="A234" s="135"/>
      <c r="B234" s="151"/>
      <c r="C234" s="152"/>
      <c r="D234" s="152"/>
      <c r="E234" s="152" t="s">
        <v>2337</v>
      </c>
      <c r="F234" s="151">
        <v>2</v>
      </c>
      <c r="G234" s="151"/>
      <c r="H234" s="151"/>
      <c r="I234" s="152"/>
    </row>
    <row r="235" spans="1:9" s="33" customFormat="1" x14ac:dyDescent="0.2">
      <c r="A235" s="135"/>
      <c r="B235" s="151"/>
      <c r="C235" s="152"/>
      <c r="D235" s="152"/>
      <c r="E235" s="152" t="s">
        <v>2338</v>
      </c>
      <c r="F235" s="151">
        <v>3</v>
      </c>
      <c r="G235" s="151"/>
      <c r="H235" s="151"/>
      <c r="I235" s="152"/>
    </row>
    <row r="236" spans="1:9" x14ac:dyDescent="0.2">
      <c r="A236" s="135" t="s">
        <v>2341</v>
      </c>
      <c r="B236" s="151">
        <v>156</v>
      </c>
      <c r="C236" s="152" t="s">
        <v>2334</v>
      </c>
      <c r="D236" s="152" t="s">
        <v>2347</v>
      </c>
      <c r="E236" s="152" t="s">
        <v>583</v>
      </c>
      <c r="F236" s="151">
        <v>0</v>
      </c>
      <c r="G236" s="151" t="s">
        <v>449</v>
      </c>
      <c r="H236" s="151">
        <v>0</v>
      </c>
      <c r="I236" s="152" t="s">
        <v>2330</v>
      </c>
    </row>
    <row r="237" spans="1:9" x14ac:dyDescent="0.2">
      <c r="A237" s="135"/>
      <c r="B237" s="151"/>
      <c r="C237" s="152"/>
      <c r="D237" s="152"/>
      <c r="E237" s="152" t="s">
        <v>2336</v>
      </c>
      <c r="F237" s="151">
        <v>1</v>
      </c>
      <c r="G237" s="151"/>
      <c r="H237" s="151"/>
      <c r="I237" s="152"/>
    </row>
    <row r="238" spans="1:9" s="33" customFormat="1" x14ac:dyDescent="0.2">
      <c r="A238" s="135"/>
      <c r="B238" s="151"/>
      <c r="C238" s="152"/>
      <c r="D238" s="152"/>
      <c r="E238" s="152" t="s">
        <v>2337</v>
      </c>
      <c r="F238" s="151">
        <v>2</v>
      </c>
      <c r="G238" s="151"/>
      <c r="H238" s="151"/>
      <c r="I238" s="152"/>
    </row>
    <row r="239" spans="1:9" s="33" customFormat="1" x14ac:dyDescent="0.2">
      <c r="A239" s="135"/>
      <c r="B239" s="151"/>
      <c r="C239" s="152"/>
      <c r="D239" s="152"/>
      <c r="E239" s="152" t="s">
        <v>2338</v>
      </c>
      <c r="F239" s="151">
        <v>3</v>
      </c>
      <c r="G239" s="151"/>
      <c r="H239" s="151"/>
      <c r="I239" s="152"/>
    </row>
    <row r="240" spans="1:9" x14ac:dyDescent="0.2">
      <c r="A240" s="135" t="s">
        <v>2342</v>
      </c>
      <c r="B240" s="151">
        <v>157</v>
      </c>
      <c r="C240" s="152" t="s">
        <v>2334</v>
      </c>
      <c r="D240" s="152" t="s">
        <v>2348</v>
      </c>
      <c r="E240" s="152" t="s">
        <v>583</v>
      </c>
      <c r="F240" s="151">
        <v>0</v>
      </c>
      <c r="G240" s="151" t="s">
        <v>449</v>
      </c>
      <c r="H240" s="151">
        <v>0</v>
      </c>
      <c r="I240" s="152" t="s">
        <v>2330</v>
      </c>
    </row>
    <row r="241" spans="1:9" x14ac:dyDescent="0.2">
      <c r="A241" s="135"/>
      <c r="B241" s="151"/>
      <c r="C241" s="152"/>
      <c r="D241" s="152"/>
      <c r="E241" s="152" t="s">
        <v>2336</v>
      </c>
      <c r="F241" s="151">
        <v>1</v>
      </c>
      <c r="G241" s="151"/>
      <c r="H241" s="151"/>
      <c r="I241" s="152"/>
    </row>
    <row r="242" spans="1:9" s="33" customFormat="1" x14ac:dyDescent="0.2">
      <c r="A242" s="135"/>
      <c r="B242" s="151"/>
      <c r="C242" s="152"/>
      <c r="D242" s="152"/>
      <c r="E242" s="152" t="s">
        <v>2337</v>
      </c>
      <c r="F242" s="151">
        <v>2</v>
      </c>
      <c r="G242" s="151"/>
      <c r="H242" s="151"/>
      <c r="I242" s="152"/>
    </row>
    <row r="243" spans="1:9" s="33" customFormat="1" x14ac:dyDescent="0.2">
      <c r="A243" s="135"/>
      <c r="B243" s="151"/>
      <c r="C243" s="152"/>
      <c r="D243" s="152"/>
      <c r="E243" s="152" t="s">
        <v>2338</v>
      </c>
      <c r="F243" s="151">
        <v>3</v>
      </c>
      <c r="G243" s="151"/>
      <c r="H243" s="151"/>
      <c r="I243" s="152"/>
    </row>
    <row r="244" spans="1:9" x14ac:dyDescent="0.2">
      <c r="A244" s="135" t="s">
        <v>2343</v>
      </c>
      <c r="B244" s="151">
        <v>158</v>
      </c>
      <c r="C244" s="152" t="s">
        <v>2334</v>
      </c>
      <c r="D244" s="152" t="s">
        <v>2349</v>
      </c>
      <c r="E244" s="152" t="s">
        <v>583</v>
      </c>
      <c r="F244" s="151">
        <v>0</v>
      </c>
      <c r="G244" s="151" t="s">
        <v>449</v>
      </c>
      <c r="H244" s="151">
        <v>0</v>
      </c>
      <c r="I244" s="152" t="s">
        <v>2330</v>
      </c>
    </row>
    <row r="245" spans="1:9" x14ac:dyDescent="0.2">
      <c r="A245" s="135"/>
      <c r="B245" s="151"/>
      <c r="C245" s="152"/>
      <c r="D245" s="152"/>
      <c r="E245" s="152" t="s">
        <v>2336</v>
      </c>
      <c r="F245" s="151">
        <v>1</v>
      </c>
      <c r="G245" s="151"/>
      <c r="H245" s="151"/>
      <c r="I245" s="152"/>
    </row>
    <row r="246" spans="1:9" s="33" customFormat="1" x14ac:dyDescent="0.2">
      <c r="A246" s="135"/>
      <c r="B246" s="151"/>
      <c r="C246" s="152"/>
      <c r="D246" s="152"/>
      <c r="E246" s="152" t="s">
        <v>2337</v>
      </c>
      <c r="F246" s="151">
        <v>2</v>
      </c>
      <c r="G246" s="151"/>
      <c r="H246" s="151"/>
      <c r="I246" s="152"/>
    </row>
    <row r="247" spans="1:9" s="33" customFormat="1" x14ac:dyDescent="0.2">
      <c r="A247" s="135"/>
      <c r="B247" s="151"/>
      <c r="C247" s="152"/>
      <c r="D247" s="152"/>
      <c r="E247" s="152" t="s">
        <v>2338</v>
      </c>
      <c r="F247" s="151">
        <v>3</v>
      </c>
      <c r="G247" s="151"/>
      <c r="H247" s="151"/>
      <c r="I247" s="152"/>
    </row>
    <row r="248" spans="1:9" x14ac:dyDescent="0.2">
      <c r="A248" s="135" t="s">
        <v>2344</v>
      </c>
      <c r="B248" s="151">
        <v>159</v>
      </c>
      <c r="C248" s="152" t="s">
        <v>2334</v>
      </c>
      <c r="D248" s="152" t="s">
        <v>2350</v>
      </c>
      <c r="E248" s="152" t="s">
        <v>583</v>
      </c>
      <c r="F248" s="151">
        <v>0</v>
      </c>
      <c r="G248" s="151" t="s">
        <v>449</v>
      </c>
      <c r="H248" s="151">
        <v>0</v>
      </c>
      <c r="I248" s="152" t="s">
        <v>2330</v>
      </c>
    </row>
    <row r="249" spans="1:9" x14ac:dyDescent="0.2">
      <c r="A249" s="135"/>
      <c r="B249" s="151"/>
      <c r="C249" s="152"/>
      <c r="D249" s="152"/>
      <c r="E249" s="152" t="s">
        <v>2336</v>
      </c>
      <c r="F249" s="151">
        <v>1</v>
      </c>
      <c r="G249" s="151"/>
      <c r="H249" s="151"/>
      <c r="I249" s="152"/>
    </row>
    <row r="250" spans="1:9" s="33" customFormat="1" x14ac:dyDescent="0.2">
      <c r="A250" s="135"/>
      <c r="B250" s="151"/>
      <c r="C250" s="152"/>
      <c r="D250" s="152"/>
      <c r="E250" s="152" t="s">
        <v>2337</v>
      </c>
      <c r="F250" s="151">
        <v>2</v>
      </c>
      <c r="G250" s="151"/>
      <c r="H250" s="151"/>
      <c r="I250" s="152"/>
    </row>
    <row r="251" spans="1:9" s="33" customFormat="1" x14ac:dyDescent="0.2">
      <c r="A251" s="135"/>
      <c r="B251" s="151"/>
      <c r="C251" s="152"/>
      <c r="D251" s="152"/>
      <c r="E251" s="152" t="s">
        <v>2338</v>
      </c>
      <c r="F251" s="151">
        <v>3</v>
      </c>
      <c r="G251" s="151"/>
      <c r="H251" s="151"/>
      <c r="I251" s="152"/>
    </row>
    <row r="252" spans="1:9" ht="22.5" x14ac:dyDescent="0.2">
      <c r="A252" s="135" t="s">
        <v>2351</v>
      </c>
      <c r="B252" s="151">
        <v>160</v>
      </c>
      <c r="C252" s="152" t="s">
        <v>2512</v>
      </c>
      <c r="D252" s="152" t="s">
        <v>2352</v>
      </c>
      <c r="E252" s="152" t="s">
        <v>583</v>
      </c>
      <c r="F252" s="151">
        <v>0</v>
      </c>
      <c r="G252" s="151" t="s">
        <v>449</v>
      </c>
      <c r="H252" s="151">
        <v>0</v>
      </c>
      <c r="I252" s="152"/>
    </row>
    <row r="253" spans="1:9" s="33" customFormat="1" x14ac:dyDescent="0.2">
      <c r="A253" s="135"/>
      <c r="B253" s="151"/>
      <c r="C253" s="152"/>
      <c r="D253" s="152"/>
      <c r="E253" s="152" t="s">
        <v>577</v>
      </c>
      <c r="F253" s="151">
        <v>1</v>
      </c>
      <c r="G253" s="151"/>
      <c r="H253" s="151"/>
      <c r="I253" s="152"/>
    </row>
    <row r="254" spans="1:9" s="33" customFormat="1" x14ac:dyDescent="0.2">
      <c r="A254" s="135"/>
      <c r="B254" s="151"/>
      <c r="C254" s="152"/>
      <c r="D254" s="152"/>
      <c r="E254" s="152" t="s">
        <v>586</v>
      </c>
      <c r="F254" s="151">
        <v>2</v>
      </c>
      <c r="G254" s="151"/>
      <c r="H254" s="151"/>
      <c r="I254" s="152"/>
    </row>
    <row r="255" spans="1:9" x14ac:dyDescent="0.2">
      <c r="A255" s="135" t="s">
        <v>2353</v>
      </c>
      <c r="B255" s="151">
        <v>161</v>
      </c>
      <c r="C255" s="152" t="s">
        <v>2512</v>
      </c>
      <c r="D255" s="152" t="s">
        <v>2354</v>
      </c>
      <c r="E255" s="152" t="s">
        <v>583</v>
      </c>
      <c r="F255" s="151">
        <v>0</v>
      </c>
      <c r="G255" s="151" t="s">
        <v>449</v>
      </c>
      <c r="H255" s="151">
        <v>0</v>
      </c>
      <c r="I255" s="152"/>
    </row>
    <row r="256" spans="1:9" s="33" customFormat="1" x14ac:dyDescent="0.2">
      <c r="A256" s="135"/>
      <c r="B256" s="151"/>
      <c r="C256" s="152"/>
      <c r="D256" s="152"/>
      <c r="E256" s="152" t="s">
        <v>577</v>
      </c>
      <c r="F256" s="151">
        <v>1</v>
      </c>
      <c r="G256" s="151"/>
      <c r="H256" s="151"/>
      <c r="I256" s="152"/>
    </row>
    <row r="257" spans="1:9" s="33" customFormat="1" x14ac:dyDescent="0.2">
      <c r="A257" s="135"/>
      <c r="B257" s="151"/>
      <c r="C257" s="152"/>
      <c r="D257" s="152"/>
      <c r="E257" s="152" t="s">
        <v>586</v>
      </c>
      <c r="F257" s="151">
        <v>2</v>
      </c>
      <c r="G257" s="151"/>
      <c r="H257" s="151"/>
      <c r="I257" s="152"/>
    </row>
    <row r="258" spans="1:9" ht="22.5" x14ac:dyDescent="0.2">
      <c r="A258" s="135" t="s">
        <v>2355</v>
      </c>
      <c r="B258" s="151">
        <v>162</v>
      </c>
      <c r="C258" s="152" t="s">
        <v>2362</v>
      </c>
      <c r="D258" s="152" t="s">
        <v>2363</v>
      </c>
      <c r="E258" s="152"/>
      <c r="F258" s="151" t="s">
        <v>2044</v>
      </c>
      <c r="G258" s="151" t="s">
        <v>2404</v>
      </c>
      <c r="H258" s="151" t="s">
        <v>2046</v>
      </c>
      <c r="I258" s="152" t="s">
        <v>2183</v>
      </c>
    </row>
    <row r="259" spans="1:9" ht="33.75" x14ac:dyDescent="0.2">
      <c r="A259" s="135" t="s">
        <v>2356</v>
      </c>
      <c r="B259" s="151">
        <v>163</v>
      </c>
      <c r="C259" s="152" t="s">
        <v>2362</v>
      </c>
      <c r="D259" s="152" t="s">
        <v>2364</v>
      </c>
      <c r="E259" s="152"/>
      <c r="F259" s="151" t="s">
        <v>2044</v>
      </c>
      <c r="G259" s="151" t="s">
        <v>2404</v>
      </c>
      <c r="H259" s="151" t="s">
        <v>2046</v>
      </c>
      <c r="I259" s="152" t="s">
        <v>2183</v>
      </c>
    </row>
    <row r="260" spans="1:9" ht="22.5" x14ac:dyDescent="0.2">
      <c r="A260" s="135" t="s">
        <v>2357</v>
      </c>
      <c r="B260" s="151">
        <v>164</v>
      </c>
      <c r="C260" s="152" t="s">
        <v>2362</v>
      </c>
      <c r="D260" s="152" t="s">
        <v>2365</v>
      </c>
      <c r="E260" s="152"/>
      <c r="F260" s="151" t="s">
        <v>2044</v>
      </c>
      <c r="G260" s="151" t="s">
        <v>2404</v>
      </c>
      <c r="H260" s="151" t="s">
        <v>2046</v>
      </c>
      <c r="I260" s="152" t="s">
        <v>2183</v>
      </c>
    </row>
    <row r="261" spans="1:9" ht="33.75" x14ac:dyDescent="0.2">
      <c r="A261" s="135" t="s">
        <v>2358</v>
      </c>
      <c r="B261" s="151">
        <v>165</v>
      </c>
      <c r="C261" s="152" t="s">
        <v>2362</v>
      </c>
      <c r="D261" s="152" t="s">
        <v>2366</v>
      </c>
      <c r="E261" s="152"/>
      <c r="F261" s="151" t="s">
        <v>2044</v>
      </c>
      <c r="G261" s="151" t="s">
        <v>2404</v>
      </c>
      <c r="H261" s="151" t="s">
        <v>2046</v>
      </c>
      <c r="I261" s="152" t="s">
        <v>2183</v>
      </c>
    </row>
    <row r="262" spans="1:9" ht="22.5" x14ac:dyDescent="0.2">
      <c r="A262" s="135" t="s">
        <v>2359</v>
      </c>
      <c r="B262" s="151">
        <v>166</v>
      </c>
      <c r="C262" s="152" t="s">
        <v>2362</v>
      </c>
      <c r="D262" s="152" t="s">
        <v>2368</v>
      </c>
      <c r="E262" s="152"/>
      <c r="F262" s="151" t="s">
        <v>2044</v>
      </c>
      <c r="G262" s="151" t="s">
        <v>2404</v>
      </c>
      <c r="H262" s="151" t="s">
        <v>2046</v>
      </c>
      <c r="I262" s="152" t="s">
        <v>2367</v>
      </c>
    </row>
    <row r="263" spans="1:9" ht="33.75" x14ac:dyDescent="0.2">
      <c r="A263" s="135" t="s">
        <v>2360</v>
      </c>
      <c r="B263" s="151">
        <v>167</v>
      </c>
      <c r="C263" s="152" t="s">
        <v>2362</v>
      </c>
      <c r="D263" s="152" t="s">
        <v>2369</v>
      </c>
      <c r="E263" s="152"/>
      <c r="F263" s="151" t="s">
        <v>2044</v>
      </c>
      <c r="G263" s="151" t="s">
        <v>2404</v>
      </c>
      <c r="H263" s="151" t="s">
        <v>2046</v>
      </c>
      <c r="I263" s="152" t="s">
        <v>2183</v>
      </c>
    </row>
    <row r="264" spans="1:9" ht="33.75" x14ac:dyDescent="0.2">
      <c r="A264" s="135" t="s">
        <v>2361</v>
      </c>
      <c r="B264" s="151">
        <v>168</v>
      </c>
      <c r="C264" s="152" t="s">
        <v>2362</v>
      </c>
      <c r="D264" s="152" t="s">
        <v>2370</v>
      </c>
      <c r="E264" s="152"/>
      <c r="F264" s="151" t="s">
        <v>2044</v>
      </c>
      <c r="G264" s="151" t="s">
        <v>2404</v>
      </c>
      <c r="H264" s="151" t="s">
        <v>2046</v>
      </c>
      <c r="I264" s="152" t="s">
        <v>2183</v>
      </c>
    </row>
    <row r="265" spans="1:9" x14ac:dyDescent="0.2">
      <c r="A265" s="135" t="s">
        <v>2371</v>
      </c>
      <c r="B265" s="151">
        <v>169</v>
      </c>
      <c r="C265" s="152" t="s">
        <v>2378</v>
      </c>
      <c r="D265" s="152"/>
      <c r="E265" s="152" t="s">
        <v>583</v>
      </c>
      <c r="F265" s="151">
        <v>0</v>
      </c>
      <c r="G265" s="151" t="s">
        <v>449</v>
      </c>
      <c r="H265" s="151">
        <v>0</v>
      </c>
      <c r="I265" s="152" t="s">
        <v>2373</v>
      </c>
    </row>
    <row r="266" spans="1:9" x14ac:dyDescent="0.2">
      <c r="A266" s="135"/>
      <c r="B266" s="151"/>
      <c r="C266" s="152"/>
      <c r="D266" s="152"/>
      <c r="E266" s="152" t="s">
        <v>2374</v>
      </c>
      <c r="F266" s="151">
        <v>1</v>
      </c>
      <c r="G266" s="151"/>
      <c r="H266" s="151"/>
      <c r="I266" s="152" t="s">
        <v>2375</v>
      </c>
    </row>
    <row r="267" spans="1:9" s="33" customFormat="1" x14ac:dyDescent="0.2">
      <c r="A267" s="135"/>
      <c r="B267" s="151"/>
      <c r="C267" s="152"/>
      <c r="D267" s="152"/>
      <c r="E267" s="152" t="s">
        <v>2376</v>
      </c>
      <c r="F267" s="151">
        <v>2</v>
      </c>
      <c r="G267" s="151"/>
      <c r="H267" s="151"/>
      <c r="I267" s="152" t="s">
        <v>2372</v>
      </c>
    </row>
    <row r="268" spans="1:9" s="33" customFormat="1" x14ac:dyDescent="0.2">
      <c r="A268" s="135"/>
      <c r="B268" s="151"/>
      <c r="C268" s="152"/>
      <c r="D268" s="152"/>
      <c r="E268" s="152" t="s">
        <v>2377</v>
      </c>
      <c r="F268" s="151">
        <v>3</v>
      </c>
      <c r="G268" s="151"/>
      <c r="H268" s="151"/>
      <c r="I268" s="152" t="s">
        <v>2372</v>
      </c>
    </row>
    <row r="269" spans="1:9" x14ac:dyDescent="0.2">
      <c r="A269" s="135" t="s">
        <v>2383</v>
      </c>
      <c r="B269" s="151">
        <v>170</v>
      </c>
      <c r="C269" s="152" t="s">
        <v>2379</v>
      </c>
      <c r="D269" s="152"/>
      <c r="E269" s="152" t="s">
        <v>583</v>
      </c>
      <c r="F269" s="151">
        <v>0</v>
      </c>
      <c r="G269" s="151" t="s">
        <v>449</v>
      </c>
      <c r="H269" s="151">
        <v>0</v>
      </c>
      <c r="I269" s="152" t="s">
        <v>2330</v>
      </c>
    </row>
    <row r="270" spans="1:9" x14ac:dyDescent="0.2">
      <c r="A270" s="135"/>
      <c r="B270" s="151"/>
      <c r="C270" s="152"/>
      <c r="D270" s="152"/>
      <c r="E270" s="152" t="s">
        <v>2380</v>
      </c>
      <c r="F270" s="151">
        <v>1</v>
      </c>
      <c r="G270" s="151"/>
      <c r="H270" s="151"/>
      <c r="I270" s="152"/>
    </row>
    <row r="271" spans="1:9" s="33" customFormat="1" x14ac:dyDescent="0.2">
      <c r="A271" s="135"/>
      <c r="B271" s="151"/>
      <c r="C271" s="152"/>
      <c r="D271" s="152"/>
      <c r="E271" s="152" t="s">
        <v>2381</v>
      </c>
      <c r="F271" s="151">
        <v>2</v>
      </c>
      <c r="G271" s="151"/>
      <c r="H271" s="151"/>
      <c r="I271" s="152"/>
    </row>
    <row r="272" spans="1:9" s="33" customFormat="1" x14ac:dyDescent="0.2">
      <c r="A272" s="135"/>
      <c r="B272" s="151"/>
      <c r="C272" s="152"/>
      <c r="D272" s="152"/>
      <c r="E272" s="152" t="s">
        <v>2382</v>
      </c>
      <c r="F272" s="151">
        <v>3</v>
      </c>
      <c r="G272" s="151"/>
      <c r="H272" s="151"/>
      <c r="I272" s="152"/>
    </row>
    <row r="273" spans="1:9" ht="22.5" x14ac:dyDescent="0.2">
      <c r="A273" s="135" t="s">
        <v>2384</v>
      </c>
      <c r="B273" s="151">
        <v>171</v>
      </c>
      <c r="C273" s="152" t="s">
        <v>2391</v>
      </c>
      <c r="D273" s="152" t="s">
        <v>2392</v>
      </c>
      <c r="E273" s="152"/>
      <c r="F273" s="151" t="s">
        <v>2044</v>
      </c>
      <c r="G273" s="151" t="s">
        <v>2404</v>
      </c>
      <c r="H273" s="151" t="s">
        <v>2046</v>
      </c>
      <c r="I273" s="152" t="s">
        <v>2330</v>
      </c>
    </row>
    <row r="274" spans="1:9" x14ac:dyDescent="0.2">
      <c r="A274" s="135" t="s">
        <v>2385</v>
      </c>
      <c r="B274" s="151">
        <v>172</v>
      </c>
      <c r="C274" s="152" t="s">
        <v>2391</v>
      </c>
      <c r="D274" s="152" t="s">
        <v>2393</v>
      </c>
      <c r="E274" s="152"/>
      <c r="F274" s="151" t="s">
        <v>2044</v>
      </c>
      <c r="G274" s="151" t="s">
        <v>2404</v>
      </c>
      <c r="H274" s="151" t="s">
        <v>2046</v>
      </c>
      <c r="I274" s="152" t="s">
        <v>2330</v>
      </c>
    </row>
    <row r="275" spans="1:9" x14ac:dyDescent="0.2">
      <c r="A275" s="135" t="s">
        <v>2386</v>
      </c>
      <c r="B275" s="151">
        <v>173</v>
      </c>
      <c r="C275" s="152" t="s">
        <v>2391</v>
      </c>
      <c r="D275" s="152" t="s">
        <v>2395</v>
      </c>
      <c r="E275" s="152"/>
      <c r="F275" s="151" t="s">
        <v>2044</v>
      </c>
      <c r="G275" s="151" t="s">
        <v>2404</v>
      </c>
      <c r="H275" s="151" t="s">
        <v>2046</v>
      </c>
      <c r="I275" s="152" t="s">
        <v>2330</v>
      </c>
    </row>
    <row r="276" spans="1:9" x14ac:dyDescent="0.2">
      <c r="A276" s="135" t="s">
        <v>2387</v>
      </c>
      <c r="B276" s="151">
        <v>174</v>
      </c>
      <c r="C276" s="152" t="s">
        <v>2391</v>
      </c>
      <c r="D276" s="152" t="s">
        <v>2394</v>
      </c>
      <c r="E276" s="152"/>
      <c r="F276" s="151" t="s">
        <v>2044</v>
      </c>
      <c r="G276" s="151" t="s">
        <v>2404</v>
      </c>
      <c r="H276" s="151" t="s">
        <v>2046</v>
      </c>
      <c r="I276" s="152" t="s">
        <v>2330</v>
      </c>
    </row>
    <row r="277" spans="1:9" ht="22.5" x14ac:dyDescent="0.2">
      <c r="A277" s="135" t="s">
        <v>2388</v>
      </c>
      <c r="B277" s="151">
        <v>175</v>
      </c>
      <c r="C277" s="152" t="s">
        <v>2391</v>
      </c>
      <c r="D277" s="152" t="s">
        <v>2396</v>
      </c>
      <c r="E277" s="152"/>
      <c r="F277" s="151" t="s">
        <v>2044</v>
      </c>
      <c r="G277" s="151" t="s">
        <v>2404</v>
      </c>
      <c r="H277" s="151" t="s">
        <v>2046</v>
      </c>
      <c r="I277" s="152" t="s">
        <v>2330</v>
      </c>
    </row>
    <row r="278" spans="1:9" ht="22.5" x14ac:dyDescent="0.2">
      <c r="A278" s="135" t="s">
        <v>2389</v>
      </c>
      <c r="B278" s="151">
        <v>176</v>
      </c>
      <c r="C278" s="152" t="s">
        <v>2391</v>
      </c>
      <c r="D278" s="152" t="s">
        <v>2397</v>
      </c>
      <c r="E278" s="152"/>
      <c r="F278" s="151" t="s">
        <v>2044</v>
      </c>
      <c r="G278" s="151" t="s">
        <v>2404</v>
      </c>
      <c r="H278" s="151" t="s">
        <v>2046</v>
      </c>
      <c r="I278" s="152" t="s">
        <v>2330</v>
      </c>
    </row>
    <row r="279" spans="1:9" x14ac:dyDescent="0.2">
      <c r="A279" s="135" t="s">
        <v>2390</v>
      </c>
      <c r="B279" s="151">
        <v>177</v>
      </c>
      <c r="C279" s="152" t="s">
        <v>2391</v>
      </c>
      <c r="D279" s="152" t="s">
        <v>2398</v>
      </c>
      <c r="E279" s="152"/>
      <c r="F279" s="151" t="s">
        <v>2044</v>
      </c>
      <c r="G279" s="151" t="s">
        <v>2404</v>
      </c>
      <c r="H279" s="151" t="s">
        <v>2046</v>
      </c>
      <c r="I279" s="152" t="s">
        <v>2330</v>
      </c>
    </row>
    <row r="280" spans="1:9" ht="22.5" x14ac:dyDescent="0.2">
      <c r="A280" s="135" t="s">
        <v>2400</v>
      </c>
      <c r="B280" s="151">
        <v>178</v>
      </c>
      <c r="C280" s="152" t="s">
        <v>2399</v>
      </c>
      <c r="D280" s="152"/>
      <c r="E280" s="152" t="s">
        <v>583</v>
      </c>
      <c r="F280" s="151">
        <v>0</v>
      </c>
      <c r="G280" s="151" t="s">
        <v>449</v>
      </c>
      <c r="H280" s="151">
        <v>0</v>
      </c>
      <c r="I280" s="152" t="s">
        <v>2309</v>
      </c>
    </row>
    <row r="281" spans="1:9" s="33" customFormat="1" x14ac:dyDescent="0.2">
      <c r="A281" s="135"/>
      <c r="B281" s="151"/>
      <c r="C281" s="152"/>
      <c r="D281" s="152"/>
      <c r="E281" s="152" t="s">
        <v>577</v>
      </c>
      <c r="F281" s="151">
        <v>1</v>
      </c>
      <c r="G281" s="151"/>
      <c r="H281" s="151"/>
      <c r="I281" s="152"/>
    </row>
    <row r="282" spans="1:9" s="33" customFormat="1" x14ac:dyDescent="0.2">
      <c r="A282" s="135"/>
      <c r="B282" s="151"/>
      <c r="C282" s="152"/>
      <c r="D282" s="152"/>
      <c r="E282" s="152" t="s">
        <v>586</v>
      </c>
      <c r="F282" s="151">
        <v>2</v>
      </c>
      <c r="G282" s="151"/>
      <c r="H282" s="151"/>
      <c r="I282" s="152"/>
    </row>
    <row r="283" spans="1:9" ht="22.5" x14ac:dyDescent="0.2">
      <c r="A283" s="135" t="s">
        <v>2405</v>
      </c>
      <c r="B283" s="151">
        <v>179</v>
      </c>
      <c r="C283" s="152" t="s">
        <v>2401</v>
      </c>
      <c r="D283" s="152" t="s">
        <v>2408</v>
      </c>
      <c r="E283" s="152"/>
      <c r="F283" s="151" t="s">
        <v>447</v>
      </c>
      <c r="G283" s="151" t="s">
        <v>448</v>
      </c>
      <c r="H283" s="151" t="s">
        <v>954</v>
      </c>
      <c r="I283" s="152" t="s">
        <v>2421</v>
      </c>
    </row>
    <row r="284" spans="1:9" ht="22.5" x14ac:dyDescent="0.2">
      <c r="A284" s="135" t="s">
        <v>2406</v>
      </c>
      <c r="B284" s="151">
        <v>180</v>
      </c>
      <c r="C284" s="152" t="s">
        <v>2410</v>
      </c>
      <c r="D284" s="152"/>
      <c r="E284" s="152"/>
      <c r="F284" s="155" t="s">
        <v>2407</v>
      </c>
      <c r="G284" s="151" t="s">
        <v>357</v>
      </c>
      <c r="H284" s="151">
        <v>0</v>
      </c>
      <c r="I284" s="152" t="s">
        <v>2409</v>
      </c>
    </row>
    <row r="285" spans="1:9" ht="22.5" x14ac:dyDescent="0.2">
      <c r="A285" s="135" t="s">
        <v>2411</v>
      </c>
      <c r="B285" s="151">
        <v>181</v>
      </c>
      <c r="C285" s="152" t="s">
        <v>2412</v>
      </c>
      <c r="D285" s="152" t="s">
        <v>2413</v>
      </c>
      <c r="E285" s="152" t="s">
        <v>583</v>
      </c>
      <c r="F285" s="151">
        <v>0</v>
      </c>
      <c r="G285" s="151" t="s">
        <v>446</v>
      </c>
      <c r="H285" s="151">
        <v>0</v>
      </c>
      <c r="I285" s="152" t="s">
        <v>2308</v>
      </c>
    </row>
    <row r="286" spans="1:9" s="33" customFormat="1" x14ac:dyDescent="0.2">
      <c r="A286" s="135"/>
      <c r="B286" s="151"/>
      <c r="C286" s="152"/>
      <c r="D286" s="152"/>
      <c r="E286" s="152" t="s">
        <v>561</v>
      </c>
      <c r="F286" s="151">
        <v>1</v>
      </c>
      <c r="G286" s="151"/>
      <c r="H286" s="151"/>
      <c r="I286" s="152"/>
    </row>
    <row r="287" spans="1:9" s="33" customFormat="1" x14ac:dyDescent="0.2">
      <c r="A287" s="135"/>
      <c r="B287" s="151"/>
      <c r="C287" s="152"/>
      <c r="D287" s="152"/>
      <c r="E287" s="152" t="s">
        <v>256</v>
      </c>
      <c r="F287" s="151">
        <v>2</v>
      </c>
      <c r="G287" s="151"/>
      <c r="H287" s="151"/>
      <c r="I287" s="152"/>
    </row>
    <row r="288" spans="1:9" s="33" customFormat="1" x14ac:dyDescent="0.2">
      <c r="A288" s="135"/>
      <c r="B288" s="151"/>
      <c r="C288" s="152"/>
      <c r="D288" s="152"/>
      <c r="E288" s="152" t="s">
        <v>498</v>
      </c>
      <c r="F288" s="151">
        <v>3</v>
      </c>
      <c r="G288" s="151"/>
      <c r="H288" s="151"/>
      <c r="I288" s="152"/>
    </row>
    <row r="289" spans="1:9" s="33" customFormat="1" x14ac:dyDescent="0.2">
      <c r="A289" s="135"/>
      <c r="B289" s="151"/>
      <c r="C289" s="152"/>
      <c r="D289" s="152"/>
      <c r="E289" s="152" t="s">
        <v>2414</v>
      </c>
      <c r="F289" s="151">
        <v>4</v>
      </c>
      <c r="G289" s="151"/>
      <c r="H289" s="151"/>
      <c r="I289" s="152"/>
    </row>
    <row r="290" spans="1:9" s="33" customFormat="1" x14ac:dyDescent="0.2">
      <c r="A290" s="135"/>
      <c r="B290" s="151"/>
      <c r="C290" s="152"/>
      <c r="D290" s="152"/>
      <c r="E290" s="152" t="s">
        <v>2415</v>
      </c>
      <c r="F290" s="151">
        <v>5</v>
      </c>
      <c r="G290" s="151"/>
      <c r="H290" s="151"/>
      <c r="I290" s="152"/>
    </row>
    <row r="291" spans="1:9" s="33" customFormat="1" x14ac:dyDescent="0.2">
      <c r="A291" s="135"/>
      <c r="B291" s="151"/>
      <c r="C291" s="152"/>
      <c r="D291" s="152"/>
      <c r="E291" s="152" t="s">
        <v>741</v>
      </c>
      <c r="F291" s="151">
        <v>6</v>
      </c>
      <c r="G291" s="151"/>
      <c r="H291" s="151"/>
      <c r="I291" s="152"/>
    </row>
    <row r="292" spans="1:9" s="33" customFormat="1" x14ac:dyDescent="0.2">
      <c r="A292" s="135"/>
      <c r="B292" s="151"/>
      <c r="C292" s="152"/>
      <c r="D292" s="152"/>
      <c r="E292" s="152" t="s">
        <v>497</v>
      </c>
      <c r="F292" s="151">
        <v>7</v>
      </c>
      <c r="G292" s="151"/>
      <c r="H292" s="151"/>
      <c r="I292" s="152"/>
    </row>
    <row r="293" spans="1:9" s="33" customFormat="1" x14ac:dyDescent="0.2">
      <c r="A293" s="135"/>
      <c r="B293" s="151"/>
      <c r="C293" s="152"/>
      <c r="D293" s="152"/>
      <c r="E293" s="152" t="s">
        <v>496</v>
      </c>
      <c r="F293" s="151">
        <v>8</v>
      </c>
      <c r="G293" s="151"/>
      <c r="H293" s="151"/>
      <c r="I293" s="152"/>
    </row>
    <row r="294" spans="1:9" s="33" customFormat="1" x14ac:dyDescent="0.2">
      <c r="A294" s="135"/>
      <c r="B294" s="151"/>
      <c r="C294" s="152"/>
      <c r="D294" s="152"/>
      <c r="E294" s="152" t="s">
        <v>258</v>
      </c>
      <c r="F294" s="151">
        <v>9</v>
      </c>
      <c r="G294" s="151"/>
      <c r="H294" s="151"/>
      <c r="I294" s="152"/>
    </row>
    <row r="295" spans="1:9" s="33" customFormat="1" x14ac:dyDescent="0.2">
      <c r="A295" s="135"/>
      <c r="B295" s="151"/>
      <c r="C295" s="152"/>
      <c r="D295" s="152"/>
      <c r="E295" s="152" t="s">
        <v>434</v>
      </c>
      <c r="F295" s="151">
        <v>10</v>
      </c>
      <c r="G295" s="151"/>
      <c r="H295" s="151"/>
      <c r="I295" s="152"/>
    </row>
    <row r="296" spans="1:9" s="33" customFormat="1" x14ac:dyDescent="0.2">
      <c r="A296" s="135"/>
      <c r="B296" s="151"/>
      <c r="C296" s="152"/>
      <c r="D296" s="152"/>
      <c r="E296" s="152" t="s">
        <v>259</v>
      </c>
      <c r="F296" s="151">
        <v>11</v>
      </c>
      <c r="G296" s="151"/>
      <c r="H296" s="151"/>
      <c r="I296" s="152"/>
    </row>
    <row r="297" spans="1:9" s="33" customFormat="1" ht="22.5" x14ac:dyDescent="0.2">
      <c r="A297" s="135"/>
      <c r="B297" s="151"/>
      <c r="C297" s="152"/>
      <c r="D297" s="152"/>
      <c r="E297" s="152" t="s">
        <v>2416</v>
      </c>
      <c r="F297" s="151">
        <v>12</v>
      </c>
      <c r="G297" s="151"/>
      <c r="H297" s="151"/>
      <c r="I297" s="152"/>
    </row>
    <row r="298" spans="1:9" s="33" customFormat="1" ht="22.5" x14ac:dyDescent="0.2">
      <c r="A298" s="135"/>
      <c r="B298" s="151"/>
      <c r="C298" s="152"/>
      <c r="D298" s="152"/>
      <c r="E298" s="152" t="s">
        <v>2417</v>
      </c>
      <c r="F298" s="151">
        <v>13</v>
      </c>
      <c r="G298" s="151"/>
      <c r="H298" s="151"/>
      <c r="I298" s="152"/>
    </row>
    <row r="299" spans="1:9" x14ac:dyDescent="0.2">
      <c r="A299" s="135" t="s">
        <v>2282</v>
      </c>
      <c r="B299" s="151">
        <v>182</v>
      </c>
      <c r="C299" s="152" t="s">
        <v>2276</v>
      </c>
      <c r="D299" s="152"/>
      <c r="E299" s="152"/>
      <c r="F299" s="151" t="s">
        <v>2044</v>
      </c>
      <c r="G299" s="151" t="s">
        <v>2045</v>
      </c>
      <c r="H299" s="151" t="s">
        <v>2046</v>
      </c>
      <c r="I299" s="152" t="s">
        <v>2257</v>
      </c>
    </row>
    <row r="300" spans="1:9" ht="22.5" x14ac:dyDescent="0.2">
      <c r="A300" s="135" t="s">
        <v>2418</v>
      </c>
      <c r="B300" s="151">
        <v>183</v>
      </c>
      <c r="C300" s="152" t="s">
        <v>2419</v>
      </c>
      <c r="D300" s="152" t="s">
        <v>2420</v>
      </c>
      <c r="E300" s="152"/>
      <c r="F300" s="151" t="s">
        <v>485</v>
      </c>
      <c r="G300" s="151" t="s">
        <v>541</v>
      </c>
      <c r="H300" s="151" t="s">
        <v>954</v>
      </c>
      <c r="I300" s="152"/>
    </row>
    <row r="301" spans="1:9" ht="12.75" x14ac:dyDescent="0.2">
      <c r="A301" s="322" t="s">
        <v>2503</v>
      </c>
      <c r="B301" s="323"/>
      <c r="C301" s="323"/>
      <c r="D301" s="323"/>
      <c r="E301" s="323"/>
      <c r="F301" s="323"/>
      <c r="G301" s="323"/>
      <c r="H301" s="323"/>
      <c r="I301" s="323"/>
    </row>
    <row r="302" spans="1:9" x14ac:dyDescent="0.2">
      <c r="A302" s="156" t="s">
        <v>2422</v>
      </c>
      <c r="B302" s="157">
        <v>184</v>
      </c>
      <c r="C302" s="156" t="s">
        <v>2423</v>
      </c>
      <c r="D302" s="156" t="s">
        <v>2424</v>
      </c>
      <c r="E302" s="172"/>
      <c r="F302" s="173">
        <v>0</v>
      </c>
      <c r="G302" s="157" t="s">
        <v>446</v>
      </c>
      <c r="H302" s="157">
        <v>99</v>
      </c>
      <c r="I302" s="157"/>
    </row>
    <row r="303" spans="1:9" x14ac:dyDescent="0.2">
      <c r="A303" s="156" t="s">
        <v>2425</v>
      </c>
      <c r="B303" s="157">
        <v>185</v>
      </c>
      <c r="C303" s="156" t="s">
        <v>2426</v>
      </c>
      <c r="D303" s="156" t="s">
        <v>2427</v>
      </c>
      <c r="E303" s="172"/>
      <c r="F303" s="173" t="s">
        <v>2044</v>
      </c>
      <c r="G303" s="157" t="s">
        <v>2475</v>
      </c>
      <c r="H303" s="157" t="s">
        <v>2046</v>
      </c>
      <c r="I303" s="157"/>
    </row>
    <row r="304" spans="1:9" x14ac:dyDescent="0.2">
      <c r="A304" s="156" t="s">
        <v>2428</v>
      </c>
      <c r="B304" s="157">
        <v>186</v>
      </c>
      <c r="C304" s="156" t="s">
        <v>2426</v>
      </c>
      <c r="D304" s="156" t="s">
        <v>2429</v>
      </c>
      <c r="E304" s="172"/>
      <c r="F304" s="173" t="s">
        <v>2044</v>
      </c>
      <c r="G304" s="157" t="s">
        <v>2475</v>
      </c>
      <c r="H304" s="157" t="s">
        <v>2046</v>
      </c>
      <c r="I304" s="157"/>
    </row>
    <row r="305" spans="1:9" x14ac:dyDescent="0.2">
      <c r="A305" s="156" t="s">
        <v>2430</v>
      </c>
      <c r="B305" s="157">
        <v>187</v>
      </c>
      <c r="C305" s="156" t="s">
        <v>2426</v>
      </c>
      <c r="D305" s="156" t="s">
        <v>2431</v>
      </c>
      <c r="E305" s="172"/>
      <c r="F305" s="173" t="s">
        <v>2044</v>
      </c>
      <c r="G305" s="157" t="s">
        <v>2475</v>
      </c>
      <c r="H305" s="157" t="s">
        <v>2046</v>
      </c>
      <c r="I305" s="157"/>
    </row>
    <row r="306" spans="1:9" x14ac:dyDescent="0.2">
      <c r="A306" s="156" t="s">
        <v>2432</v>
      </c>
      <c r="B306" s="157">
        <v>188</v>
      </c>
      <c r="C306" s="156" t="s">
        <v>2426</v>
      </c>
      <c r="D306" s="156" t="s">
        <v>2433</v>
      </c>
      <c r="E306" s="172"/>
      <c r="F306" s="173" t="s">
        <v>2044</v>
      </c>
      <c r="G306" s="157" t="s">
        <v>2475</v>
      </c>
      <c r="H306" s="157" t="s">
        <v>2046</v>
      </c>
      <c r="I306" s="157"/>
    </row>
    <row r="307" spans="1:9" x14ac:dyDescent="0.2">
      <c r="A307" s="156" t="s">
        <v>2434</v>
      </c>
      <c r="B307" s="157">
        <v>189</v>
      </c>
      <c r="C307" s="156" t="s">
        <v>2426</v>
      </c>
      <c r="D307" s="156" t="s">
        <v>2435</v>
      </c>
      <c r="E307" s="172"/>
      <c r="F307" s="173" t="s">
        <v>2044</v>
      </c>
      <c r="G307" s="157" t="s">
        <v>2475</v>
      </c>
      <c r="H307" s="157" t="s">
        <v>2046</v>
      </c>
      <c r="I307" s="157"/>
    </row>
    <row r="308" spans="1:9" x14ac:dyDescent="0.2">
      <c r="A308" s="156" t="s">
        <v>2436</v>
      </c>
      <c r="B308" s="157">
        <v>190</v>
      </c>
      <c r="C308" s="156" t="s">
        <v>2426</v>
      </c>
      <c r="D308" s="156" t="s">
        <v>2437</v>
      </c>
      <c r="E308" s="172"/>
      <c r="F308" s="173" t="s">
        <v>2044</v>
      </c>
      <c r="G308" s="157" t="s">
        <v>2475</v>
      </c>
      <c r="H308" s="157" t="s">
        <v>2046</v>
      </c>
      <c r="I308" s="157"/>
    </row>
    <row r="309" spans="1:9" x14ac:dyDescent="0.2">
      <c r="A309" s="156" t="s">
        <v>2438</v>
      </c>
      <c r="B309" s="157">
        <v>191</v>
      </c>
      <c r="C309" s="156" t="s">
        <v>2426</v>
      </c>
      <c r="D309" s="156" t="s">
        <v>2439</v>
      </c>
      <c r="E309" s="172"/>
      <c r="F309" s="173" t="s">
        <v>2044</v>
      </c>
      <c r="G309" s="157" t="s">
        <v>2475</v>
      </c>
      <c r="H309" s="157" t="s">
        <v>2046</v>
      </c>
      <c r="I309" s="157"/>
    </row>
    <row r="310" spans="1:9" x14ac:dyDescent="0.2">
      <c r="A310" s="156" t="s">
        <v>2440</v>
      </c>
      <c r="B310" s="157">
        <v>192</v>
      </c>
      <c r="C310" s="156" t="s">
        <v>2426</v>
      </c>
      <c r="D310" s="156" t="s">
        <v>2441</v>
      </c>
      <c r="E310" s="172"/>
      <c r="F310" s="173" t="s">
        <v>2044</v>
      </c>
      <c r="G310" s="157" t="s">
        <v>2475</v>
      </c>
      <c r="H310" s="157" t="s">
        <v>2046</v>
      </c>
      <c r="I310" s="157"/>
    </row>
    <row r="311" spans="1:9" x14ac:dyDescent="0.2">
      <c r="A311" s="156" t="s">
        <v>2442</v>
      </c>
      <c r="B311" s="157">
        <v>193</v>
      </c>
      <c r="C311" s="156" t="s">
        <v>2426</v>
      </c>
      <c r="D311" s="156" t="s">
        <v>2443</v>
      </c>
      <c r="E311" s="172"/>
      <c r="F311" s="173" t="s">
        <v>2044</v>
      </c>
      <c r="G311" s="157" t="s">
        <v>2475</v>
      </c>
      <c r="H311" s="157" t="s">
        <v>2046</v>
      </c>
      <c r="I311" s="157"/>
    </row>
    <row r="312" spans="1:9" x14ac:dyDescent="0.2">
      <c r="A312" s="156" t="s">
        <v>2444</v>
      </c>
      <c r="B312" s="157">
        <v>194</v>
      </c>
      <c r="C312" s="156" t="s">
        <v>2445</v>
      </c>
      <c r="D312" s="156"/>
      <c r="E312" s="172" t="s">
        <v>583</v>
      </c>
      <c r="F312" s="173">
        <v>0</v>
      </c>
      <c r="G312" s="157" t="s">
        <v>449</v>
      </c>
      <c r="H312" s="157">
        <v>0</v>
      </c>
      <c r="I312" s="157"/>
    </row>
    <row r="313" spans="1:9" ht="22.5" x14ac:dyDescent="0.2">
      <c r="A313" s="156"/>
      <c r="B313" s="157"/>
      <c r="C313" s="156"/>
      <c r="D313" s="156"/>
      <c r="E313" s="172" t="s">
        <v>2446</v>
      </c>
      <c r="F313" s="173">
        <v>1</v>
      </c>
      <c r="G313" s="157"/>
      <c r="H313" s="157"/>
      <c r="I313" s="157"/>
    </row>
    <row r="314" spans="1:9" x14ac:dyDescent="0.2">
      <c r="A314" s="156"/>
      <c r="B314" s="157"/>
      <c r="C314" s="156"/>
      <c r="D314" s="156"/>
      <c r="E314" s="172" t="s">
        <v>2447</v>
      </c>
      <c r="F314" s="173">
        <v>2</v>
      </c>
      <c r="G314" s="157"/>
      <c r="H314" s="157"/>
      <c r="I314" s="157"/>
    </row>
    <row r="315" spans="1:9" ht="22.5" x14ac:dyDescent="0.2">
      <c r="A315" s="156"/>
      <c r="B315" s="157"/>
      <c r="C315" s="156"/>
      <c r="D315" s="156"/>
      <c r="E315" s="172" t="s">
        <v>2448</v>
      </c>
      <c r="F315" s="173">
        <v>3</v>
      </c>
      <c r="G315" s="157"/>
      <c r="H315" s="157"/>
      <c r="I315" s="157"/>
    </row>
    <row r="316" spans="1:9" x14ac:dyDescent="0.2">
      <c r="A316" s="156"/>
      <c r="B316" s="157"/>
      <c r="C316" s="156"/>
      <c r="D316" s="156"/>
      <c r="E316" s="172" t="s">
        <v>2449</v>
      </c>
      <c r="F316" s="173">
        <v>4</v>
      </c>
      <c r="G316" s="157"/>
      <c r="H316" s="157"/>
      <c r="I316" s="157"/>
    </row>
    <row r="317" spans="1:9" x14ac:dyDescent="0.2">
      <c r="A317" s="156"/>
      <c r="B317" s="157"/>
      <c r="C317" s="156"/>
      <c r="D317" s="156"/>
      <c r="E317" s="172" t="s">
        <v>2450</v>
      </c>
      <c r="F317" s="173">
        <v>5</v>
      </c>
      <c r="G317" s="157"/>
      <c r="H317" s="157"/>
      <c r="I317" s="157"/>
    </row>
    <row r="318" spans="1:9" x14ac:dyDescent="0.2">
      <c r="A318" s="156"/>
      <c r="B318" s="157"/>
      <c r="C318" s="156"/>
      <c r="D318" s="156"/>
      <c r="E318" s="172" t="s">
        <v>2451</v>
      </c>
      <c r="F318" s="173">
        <v>6</v>
      </c>
      <c r="G318" s="157"/>
      <c r="H318" s="157"/>
      <c r="I318" s="157"/>
    </row>
    <row r="319" spans="1:9" x14ac:dyDescent="0.2">
      <c r="A319" s="156"/>
      <c r="B319" s="157"/>
      <c r="C319" s="156"/>
      <c r="D319" s="156"/>
      <c r="E319" s="172" t="s">
        <v>2452</v>
      </c>
      <c r="F319" s="173">
        <v>7</v>
      </c>
      <c r="G319" s="157"/>
      <c r="H319" s="157"/>
      <c r="I319" s="157"/>
    </row>
    <row r="320" spans="1:9" x14ac:dyDescent="0.2">
      <c r="A320" s="156" t="s">
        <v>2453</v>
      </c>
      <c r="B320" s="157">
        <v>195</v>
      </c>
      <c r="C320" s="156" t="s">
        <v>2454</v>
      </c>
      <c r="D320" s="156" t="s">
        <v>1612</v>
      </c>
      <c r="E320" s="172"/>
      <c r="F320" s="173" t="s">
        <v>2044</v>
      </c>
      <c r="G320" s="157" t="s">
        <v>2475</v>
      </c>
      <c r="H320" s="157" t="s">
        <v>2046</v>
      </c>
      <c r="I320" s="326" t="s">
        <v>2529</v>
      </c>
    </row>
    <row r="321" spans="1:9" x14ac:dyDescent="0.2">
      <c r="A321" s="156" t="s">
        <v>2455</v>
      </c>
      <c r="B321" s="157">
        <v>196</v>
      </c>
      <c r="C321" s="156" t="s">
        <v>2454</v>
      </c>
      <c r="D321" s="156" t="s">
        <v>1613</v>
      </c>
      <c r="E321" s="172"/>
      <c r="F321" s="173" t="s">
        <v>2044</v>
      </c>
      <c r="G321" s="157" t="s">
        <v>2475</v>
      </c>
      <c r="H321" s="157" t="s">
        <v>2046</v>
      </c>
      <c r="I321" s="327"/>
    </row>
    <row r="322" spans="1:9" x14ac:dyDescent="0.2">
      <c r="A322" s="156" t="s">
        <v>2456</v>
      </c>
      <c r="B322" s="157">
        <v>197</v>
      </c>
      <c r="C322" s="156" t="s">
        <v>2454</v>
      </c>
      <c r="D322" s="156" t="s">
        <v>1614</v>
      </c>
      <c r="E322" s="172"/>
      <c r="F322" s="173" t="s">
        <v>2044</v>
      </c>
      <c r="G322" s="157" t="s">
        <v>2475</v>
      </c>
      <c r="H322" s="157" t="s">
        <v>2046</v>
      </c>
      <c r="I322" s="327"/>
    </row>
    <row r="323" spans="1:9" x14ac:dyDescent="0.2">
      <c r="A323" s="156" t="s">
        <v>2457</v>
      </c>
      <c r="B323" s="157">
        <v>198</v>
      </c>
      <c r="C323" s="156" t="s">
        <v>2454</v>
      </c>
      <c r="D323" s="156" t="s">
        <v>1615</v>
      </c>
      <c r="E323" s="172"/>
      <c r="F323" s="173" t="s">
        <v>2044</v>
      </c>
      <c r="G323" s="157" t="s">
        <v>2475</v>
      </c>
      <c r="H323" s="157" t="s">
        <v>2046</v>
      </c>
      <c r="I323" s="327"/>
    </row>
    <row r="324" spans="1:9" x14ac:dyDescent="0.2">
      <c r="A324" s="156" t="s">
        <v>2458</v>
      </c>
      <c r="B324" s="157">
        <v>199</v>
      </c>
      <c r="C324" s="156" t="s">
        <v>2454</v>
      </c>
      <c r="D324" s="156" t="s">
        <v>1630</v>
      </c>
      <c r="E324" s="172"/>
      <c r="F324" s="173" t="s">
        <v>2044</v>
      </c>
      <c r="G324" s="157" t="s">
        <v>2475</v>
      </c>
      <c r="H324" s="157" t="s">
        <v>2046</v>
      </c>
      <c r="I324" s="327"/>
    </row>
    <row r="325" spans="1:9" x14ac:dyDescent="0.2">
      <c r="A325" s="156" t="s">
        <v>2459</v>
      </c>
      <c r="B325" s="157">
        <v>200</v>
      </c>
      <c r="C325" s="156" t="s">
        <v>2454</v>
      </c>
      <c r="D325" s="156" t="s">
        <v>1631</v>
      </c>
      <c r="E325" s="172"/>
      <c r="F325" s="173" t="s">
        <v>2044</v>
      </c>
      <c r="G325" s="157" t="s">
        <v>2475</v>
      </c>
      <c r="H325" s="157" t="s">
        <v>2046</v>
      </c>
      <c r="I325" s="327"/>
    </row>
    <row r="326" spans="1:9" x14ac:dyDescent="0.2">
      <c r="A326" s="156" t="s">
        <v>2460</v>
      </c>
      <c r="B326" s="157">
        <v>201</v>
      </c>
      <c r="C326" s="156" t="s">
        <v>2454</v>
      </c>
      <c r="D326" s="156" t="s">
        <v>1632</v>
      </c>
      <c r="E326" s="172"/>
      <c r="F326" s="173" t="s">
        <v>2044</v>
      </c>
      <c r="G326" s="157" t="s">
        <v>2475</v>
      </c>
      <c r="H326" s="157" t="s">
        <v>2046</v>
      </c>
      <c r="I326" s="327"/>
    </row>
    <row r="327" spans="1:9" x14ac:dyDescent="0.2">
      <c r="A327" s="156" t="s">
        <v>2461</v>
      </c>
      <c r="B327" s="157">
        <v>202</v>
      </c>
      <c r="C327" s="156" t="s">
        <v>2454</v>
      </c>
      <c r="D327" s="190" t="s">
        <v>2521</v>
      </c>
      <c r="E327" s="172"/>
      <c r="F327" s="173" t="s">
        <v>2044</v>
      </c>
      <c r="G327" s="157" t="s">
        <v>2475</v>
      </c>
      <c r="H327" s="157" t="s">
        <v>2046</v>
      </c>
      <c r="I327" s="327"/>
    </row>
    <row r="328" spans="1:9" x14ac:dyDescent="0.2">
      <c r="A328" s="156" t="s">
        <v>2462</v>
      </c>
      <c r="B328" s="157">
        <v>203</v>
      </c>
      <c r="C328" s="156" t="s">
        <v>2454</v>
      </c>
      <c r="D328" s="190" t="s">
        <v>2519</v>
      </c>
      <c r="E328" s="172"/>
      <c r="F328" s="173" t="s">
        <v>2044</v>
      </c>
      <c r="G328" s="157" t="s">
        <v>2475</v>
      </c>
      <c r="H328" s="157" t="s">
        <v>2046</v>
      </c>
      <c r="I328" s="327"/>
    </row>
    <row r="329" spans="1:9" x14ac:dyDescent="0.2">
      <c r="A329" s="156" t="s">
        <v>2463</v>
      </c>
      <c r="B329" s="157">
        <v>204</v>
      </c>
      <c r="C329" s="156" t="s">
        <v>2454</v>
      </c>
      <c r="D329" s="190" t="s">
        <v>2520</v>
      </c>
      <c r="E329" s="172"/>
      <c r="F329" s="173" t="s">
        <v>2044</v>
      </c>
      <c r="G329" s="157" t="s">
        <v>2475</v>
      </c>
      <c r="H329" s="157" t="s">
        <v>2046</v>
      </c>
      <c r="I329" s="327"/>
    </row>
    <row r="330" spans="1:9" x14ac:dyDescent="0.2">
      <c r="A330" s="156" t="s">
        <v>2464</v>
      </c>
      <c r="B330" s="157">
        <v>205</v>
      </c>
      <c r="C330" s="156" t="s">
        <v>2454</v>
      </c>
      <c r="D330" s="156" t="s">
        <v>1633</v>
      </c>
      <c r="E330" s="172"/>
      <c r="F330" s="173" t="s">
        <v>2044</v>
      </c>
      <c r="G330" s="157" t="s">
        <v>2475</v>
      </c>
      <c r="H330" s="157" t="s">
        <v>2046</v>
      </c>
      <c r="I330" s="327"/>
    </row>
    <row r="331" spans="1:9" x14ac:dyDescent="0.2">
      <c r="A331" s="156" t="s">
        <v>2465</v>
      </c>
      <c r="B331" s="157">
        <v>206</v>
      </c>
      <c r="C331" s="156" t="s">
        <v>2454</v>
      </c>
      <c r="D331" s="156" t="s">
        <v>1634</v>
      </c>
      <c r="E331" s="172"/>
      <c r="F331" s="173" t="s">
        <v>2044</v>
      </c>
      <c r="G331" s="157" t="s">
        <v>2475</v>
      </c>
      <c r="H331" s="157" t="s">
        <v>2046</v>
      </c>
      <c r="I331" s="327"/>
    </row>
    <row r="332" spans="1:9" x14ac:dyDescent="0.2">
      <c r="A332" s="156" t="s">
        <v>2466</v>
      </c>
      <c r="B332" s="157">
        <v>207</v>
      </c>
      <c r="C332" s="156" t="s">
        <v>2454</v>
      </c>
      <c r="D332" s="156" t="s">
        <v>1635</v>
      </c>
      <c r="E332" s="172"/>
      <c r="F332" s="173" t="s">
        <v>2044</v>
      </c>
      <c r="G332" s="157" t="s">
        <v>2475</v>
      </c>
      <c r="H332" s="157" t="s">
        <v>2046</v>
      </c>
      <c r="I332" s="327"/>
    </row>
    <row r="333" spans="1:9" x14ac:dyDescent="0.2">
      <c r="A333" s="156" t="s">
        <v>2467</v>
      </c>
      <c r="B333" s="157">
        <v>208</v>
      </c>
      <c r="C333" s="156" t="s">
        <v>2454</v>
      </c>
      <c r="D333" s="156" t="s">
        <v>1636</v>
      </c>
      <c r="E333" s="172"/>
      <c r="F333" s="173" t="s">
        <v>2044</v>
      </c>
      <c r="G333" s="157" t="s">
        <v>2475</v>
      </c>
      <c r="H333" s="157" t="s">
        <v>2046</v>
      </c>
      <c r="I333" s="327"/>
    </row>
    <row r="334" spans="1:9" x14ac:dyDescent="0.2">
      <c r="A334" s="156" t="s">
        <v>2468</v>
      </c>
      <c r="B334" s="157">
        <v>209</v>
      </c>
      <c r="C334" s="156" t="s">
        <v>2454</v>
      </c>
      <c r="D334" s="156" t="s">
        <v>1637</v>
      </c>
      <c r="E334" s="172"/>
      <c r="F334" s="173" t="s">
        <v>2044</v>
      </c>
      <c r="G334" s="157" t="s">
        <v>2475</v>
      </c>
      <c r="H334" s="157" t="s">
        <v>2046</v>
      </c>
      <c r="I334" s="327"/>
    </row>
    <row r="335" spans="1:9" x14ac:dyDescent="0.2">
      <c r="A335" s="156" t="s">
        <v>2469</v>
      </c>
      <c r="B335" s="157">
        <v>210</v>
      </c>
      <c r="C335" s="156" t="s">
        <v>2454</v>
      </c>
      <c r="D335" s="156" t="s">
        <v>1638</v>
      </c>
      <c r="E335" s="172"/>
      <c r="F335" s="173" t="s">
        <v>2044</v>
      </c>
      <c r="G335" s="157" t="s">
        <v>2475</v>
      </c>
      <c r="H335" s="157" t="s">
        <v>2046</v>
      </c>
      <c r="I335" s="327"/>
    </row>
    <row r="336" spans="1:9" x14ac:dyDescent="0.2">
      <c r="A336" s="156" t="s">
        <v>2470</v>
      </c>
      <c r="B336" s="157">
        <v>211</v>
      </c>
      <c r="C336" s="156" t="s">
        <v>2454</v>
      </c>
      <c r="D336" s="156" t="s">
        <v>1639</v>
      </c>
      <c r="E336" s="172"/>
      <c r="F336" s="173" t="s">
        <v>2044</v>
      </c>
      <c r="G336" s="157" t="s">
        <v>2475</v>
      </c>
      <c r="H336" s="157" t="s">
        <v>2046</v>
      </c>
      <c r="I336" s="327"/>
    </row>
    <row r="337" spans="1:9" x14ac:dyDescent="0.2">
      <c r="A337" s="156" t="s">
        <v>2471</v>
      </c>
      <c r="B337" s="157">
        <v>212</v>
      </c>
      <c r="C337" s="156" t="s">
        <v>2454</v>
      </c>
      <c r="D337" s="190" t="s">
        <v>2518</v>
      </c>
      <c r="E337" s="172"/>
      <c r="F337" s="173" t="s">
        <v>2044</v>
      </c>
      <c r="G337" s="157" t="s">
        <v>2475</v>
      </c>
      <c r="H337" s="157" t="s">
        <v>2046</v>
      </c>
      <c r="I337" s="327"/>
    </row>
    <row r="338" spans="1:9" x14ac:dyDescent="0.2">
      <c r="A338" s="156" t="s">
        <v>2472</v>
      </c>
      <c r="B338" s="157">
        <v>213</v>
      </c>
      <c r="C338" s="156" t="s">
        <v>2454</v>
      </c>
      <c r="D338" s="156" t="s">
        <v>1640</v>
      </c>
      <c r="E338" s="172"/>
      <c r="F338" s="173" t="s">
        <v>2044</v>
      </c>
      <c r="G338" s="157" t="s">
        <v>2475</v>
      </c>
      <c r="H338" s="157" t="s">
        <v>2046</v>
      </c>
      <c r="I338" s="328"/>
    </row>
    <row r="339" spans="1:9" x14ac:dyDescent="0.2">
      <c r="A339" s="156" t="s">
        <v>2473</v>
      </c>
      <c r="B339" s="157">
        <v>214</v>
      </c>
      <c r="C339" s="156" t="s">
        <v>2522</v>
      </c>
      <c r="D339" s="156" t="s">
        <v>2474</v>
      </c>
      <c r="E339" s="172" t="s">
        <v>583</v>
      </c>
      <c r="F339" s="173">
        <v>0</v>
      </c>
      <c r="G339" s="157" t="s">
        <v>446</v>
      </c>
      <c r="H339" s="157">
        <v>0</v>
      </c>
      <c r="I339" s="326" t="s">
        <v>2530</v>
      </c>
    </row>
    <row r="340" spans="1:9" x14ac:dyDescent="0.2">
      <c r="A340" s="157"/>
      <c r="B340" s="157"/>
      <c r="C340" s="156"/>
      <c r="D340" s="156"/>
      <c r="E340" s="172" t="s">
        <v>1612</v>
      </c>
      <c r="F340" s="173">
        <v>1</v>
      </c>
      <c r="G340" s="156"/>
      <c r="H340" s="156"/>
      <c r="I340" s="327"/>
    </row>
    <row r="341" spans="1:9" x14ac:dyDescent="0.2">
      <c r="A341" s="157"/>
      <c r="B341" s="157"/>
      <c r="C341" s="156"/>
      <c r="D341" s="156"/>
      <c r="E341" s="172" t="s">
        <v>1613</v>
      </c>
      <c r="F341" s="173">
        <v>2</v>
      </c>
      <c r="G341" s="156"/>
      <c r="H341" s="156"/>
      <c r="I341" s="327"/>
    </row>
    <row r="342" spans="1:9" x14ac:dyDescent="0.2">
      <c r="A342" s="157"/>
      <c r="B342" s="157"/>
      <c r="C342" s="156"/>
      <c r="D342" s="156"/>
      <c r="E342" s="172" t="s">
        <v>1614</v>
      </c>
      <c r="F342" s="173">
        <v>3</v>
      </c>
      <c r="G342" s="156"/>
      <c r="H342" s="156"/>
      <c r="I342" s="327"/>
    </row>
    <row r="343" spans="1:9" x14ac:dyDescent="0.2">
      <c r="A343" s="157"/>
      <c r="B343" s="157"/>
      <c r="C343" s="156"/>
      <c r="D343" s="156"/>
      <c r="E343" s="172" t="s">
        <v>1615</v>
      </c>
      <c r="F343" s="173">
        <v>4</v>
      </c>
      <c r="G343" s="156"/>
      <c r="H343" s="156"/>
      <c r="I343" s="327"/>
    </row>
    <row r="344" spans="1:9" x14ac:dyDescent="0.2">
      <c r="A344" s="157"/>
      <c r="B344" s="157"/>
      <c r="C344" s="156"/>
      <c r="D344" s="156"/>
      <c r="E344" s="172" t="s">
        <v>1630</v>
      </c>
      <c r="F344" s="173">
        <v>5</v>
      </c>
      <c r="G344" s="156"/>
      <c r="H344" s="156"/>
      <c r="I344" s="327"/>
    </row>
    <row r="345" spans="1:9" x14ac:dyDescent="0.2">
      <c r="A345" s="157"/>
      <c r="B345" s="157"/>
      <c r="C345" s="156"/>
      <c r="D345" s="156"/>
      <c r="E345" s="172" t="s">
        <v>1631</v>
      </c>
      <c r="F345" s="173">
        <v>6</v>
      </c>
      <c r="G345" s="156"/>
      <c r="H345" s="156"/>
      <c r="I345" s="327"/>
    </row>
    <row r="346" spans="1:9" x14ac:dyDescent="0.2">
      <c r="A346" s="157"/>
      <c r="B346" s="157"/>
      <c r="C346" s="156"/>
      <c r="D346" s="156"/>
      <c r="E346" s="172" t="s">
        <v>1632</v>
      </c>
      <c r="F346" s="173">
        <v>7</v>
      </c>
      <c r="G346" s="156"/>
      <c r="H346" s="156"/>
      <c r="I346" s="327"/>
    </row>
    <row r="347" spans="1:9" x14ac:dyDescent="0.2">
      <c r="A347" s="157"/>
      <c r="B347" s="157"/>
      <c r="C347" s="156"/>
      <c r="D347" s="156"/>
      <c r="E347" s="191" t="s">
        <v>2521</v>
      </c>
      <c r="F347" s="173">
        <v>8</v>
      </c>
      <c r="G347" s="156"/>
      <c r="H347" s="156"/>
      <c r="I347" s="327"/>
    </row>
    <row r="348" spans="1:9" ht="22.5" x14ac:dyDescent="0.2">
      <c r="A348" s="157"/>
      <c r="B348" s="157"/>
      <c r="C348" s="156"/>
      <c r="D348" s="156"/>
      <c r="E348" s="191" t="s">
        <v>2519</v>
      </c>
      <c r="F348" s="173">
        <v>9</v>
      </c>
      <c r="G348" s="156"/>
      <c r="H348" s="156"/>
      <c r="I348" s="327"/>
    </row>
    <row r="349" spans="1:9" ht="22.5" x14ac:dyDescent="0.2">
      <c r="A349" s="157"/>
      <c r="B349" s="157"/>
      <c r="C349" s="156"/>
      <c r="D349" s="156"/>
      <c r="E349" s="191" t="s">
        <v>2520</v>
      </c>
      <c r="F349" s="173">
        <v>10</v>
      </c>
      <c r="G349" s="156"/>
      <c r="H349" s="156"/>
      <c r="I349" s="327"/>
    </row>
    <row r="350" spans="1:9" x14ac:dyDescent="0.2">
      <c r="A350" s="157"/>
      <c r="B350" s="157"/>
      <c r="C350" s="156"/>
      <c r="D350" s="156"/>
      <c r="E350" s="172" t="s">
        <v>1633</v>
      </c>
      <c r="F350" s="173">
        <v>11</v>
      </c>
      <c r="G350" s="156"/>
      <c r="H350" s="156"/>
      <c r="I350" s="327"/>
    </row>
    <row r="351" spans="1:9" ht="22.5" x14ac:dyDescent="0.2">
      <c r="A351" s="157"/>
      <c r="B351" s="157"/>
      <c r="C351" s="156"/>
      <c r="D351" s="156"/>
      <c r="E351" s="172" t="s">
        <v>1634</v>
      </c>
      <c r="F351" s="173">
        <v>12</v>
      </c>
      <c r="G351" s="156"/>
      <c r="H351" s="156"/>
      <c r="I351" s="327"/>
    </row>
    <row r="352" spans="1:9" ht="22.5" x14ac:dyDescent="0.2">
      <c r="A352" s="157"/>
      <c r="B352" s="157"/>
      <c r="C352" s="156"/>
      <c r="D352" s="156"/>
      <c r="E352" s="172" t="s">
        <v>1635</v>
      </c>
      <c r="F352" s="173">
        <v>13</v>
      </c>
      <c r="G352" s="156"/>
      <c r="H352" s="156"/>
      <c r="I352" s="327"/>
    </row>
    <row r="353" spans="1:9" x14ac:dyDescent="0.2">
      <c r="A353" s="157"/>
      <c r="B353" s="157"/>
      <c r="C353" s="156"/>
      <c r="D353" s="156"/>
      <c r="E353" s="172" t="s">
        <v>1636</v>
      </c>
      <c r="F353" s="173">
        <v>14</v>
      </c>
      <c r="G353" s="156"/>
      <c r="H353" s="156"/>
      <c r="I353" s="327"/>
    </row>
    <row r="354" spans="1:9" x14ac:dyDescent="0.2">
      <c r="A354" s="157"/>
      <c r="B354" s="157"/>
      <c r="C354" s="156"/>
      <c r="D354" s="156"/>
      <c r="E354" s="172" t="s">
        <v>1637</v>
      </c>
      <c r="F354" s="173">
        <v>15</v>
      </c>
      <c r="G354" s="156"/>
      <c r="H354" s="156"/>
      <c r="I354" s="327"/>
    </row>
    <row r="355" spans="1:9" x14ac:dyDescent="0.2">
      <c r="A355" s="157"/>
      <c r="B355" s="157"/>
      <c r="C355" s="156"/>
      <c r="D355" s="156"/>
      <c r="E355" s="172" t="s">
        <v>1638</v>
      </c>
      <c r="F355" s="173">
        <v>16</v>
      </c>
      <c r="G355" s="156"/>
      <c r="H355" s="156"/>
      <c r="I355" s="327"/>
    </row>
    <row r="356" spans="1:9" x14ac:dyDescent="0.2">
      <c r="A356" s="157"/>
      <c r="B356" s="157"/>
      <c r="C356" s="156"/>
      <c r="D356" s="156"/>
      <c r="E356" s="172" t="s">
        <v>1639</v>
      </c>
      <c r="F356" s="173">
        <v>17</v>
      </c>
      <c r="G356" s="156"/>
      <c r="H356" s="156"/>
      <c r="I356" s="327"/>
    </row>
    <row r="357" spans="1:9" x14ac:dyDescent="0.2">
      <c r="A357" s="157"/>
      <c r="B357" s="157"/>
      <c r="C357" s="156"/>
      <c r="D357" s="156"/>
      <c r="E357" s="191" t="s">
        <v>2518</v>
      </c>
      <c r="F357" s="173">
        <v>18</v>
      </c>
      <c r="G357" s="156"/>
      <c r="H357" s="156"/>
      <c r="I357" s="327"/>
    </row>
    <row r="358" spans="1:9" x14ac:dyDescent="0.2">
      <c r="A358" s="157"/>
      <c r="B358" s="157"/>
      <c r="C358" s="156"/>
      <c r="D358" s="156"/>
      <c r="E358" s="172" t="s">
        <v>1640</v>
      </c>
      <c r="F358" s="173">
        <v>19</v>
      </c>
      <c r="G358" s="156"/>
      <c r="H358" s="156"/>
      <c r="I358" s="328"/>
    </row>
  </sheetData>
  <mergeCells count="5">
    <mergeCell ref="A19:I19"/>
    <mergeCell ref="A301:I301"/>
    <mergeCell ref="A5:I5"/>
    <mergeCell ref="I320:I338"/>
    <mergeCell ref="I339:I358"/>
  </mergeCells>
  <pageMargins left="0.59055118110236227" right="0.39370078740157483" top="0.59055118110236227" bottom="0.59055118110236227" header="0.39370078740157483" footer="0.19685039370078741"/>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31"/>
  <sheetViews>
    <sheetView zoomScaleNormal="100" workbookViewId="0">
      <pane ySplit="3" topLeftCell="A4" activePane="bottomLeft" state="frozen"/>
      <selection activeCell="C5" sqref="C5"/>
      <selection pane="bottomLeft" activeCell="C5" sqref="C5"/>
    </sheetView>
  </sheetViews>
  <sheetFormatPr baseColWidth="10" defaultRowHeight="11.25" x14ac:dyDescent="0.2"/>
  <cols>
    <col min="1" max="1" width="13.28515625" style="288" customWidth="1"/>
    <col min="2" max="3" width="10.28515625" style="289" customWidth="1"/>
    <col min="4" max="4" width="41.42578125" style="290" customWidth="1"/>
    <col min="5" max="5" width="34.42578125" style="89" customWidth="1"/>
    <col min="6" max="6" width="38.42578125" style="290" customWidth="1"/>
    <col min="7" max="7" width="8.28515625" style="146" customWidth="1"/>
    <col min="8" max="8" width="7.7109375" style="89" customWidth="1"/>
    <col min="9" max="9" width="8.140625" style="290" customWidth="1"/>
    <col min="10" max="10" width="25.7109375" style="291" customWidth="1"/>
    <col min="11" max="11" width="13.7109375" style="292" customWidth="1"/>
    <col min="12" max="12" width="11.42578125" style="89" customWidth="1"/>
    <col min="13" max="13" width="3" style="89" hidden="1" customWidth="1"/>
    <col min="14" max="14" width="3.42578125" style="89" hidden="1" customWidth="1"/>
    <col min="15" max="16" width="3.5703125" style="89" hidden="1" customWidth="1"/>
    <col min="17" max="17" width="12.28515625" style="288" hidden="1" customWidth="1"/>
    <col min="18" max="18" width="9.5703125" style="89" hidden="1" customWidth="1"/>
    <col min="19" max="19" width="11.42578125" style="89" customWidth="1"/>
    <col min="20" max="256" width="11.42578125" style="89"/>
    <col min="257" max="257" width="13.28515625" style="89" customWidth="1"/>
    <col min="258" max="259" width="10.28515625" style="89" customWidth="1"/>
    <col min="260" max="260" width="41.42578125" style="89" customWidth="1"/>
    <col min="261" max="261" width="34.42578125" style="89" customWidth="1"/>
    <col min="262" max="262" width="38.42578125" style="89" customWidth="1"/>
    <col min="263" max="263" width="8.28515625" style="89" customWidth="1"/>
    <col min="264" max="264" width="7.7109375" style="89" customWidth="1"/>
    <col min="265" max="265" width="8.140625" style="89" customWidth="1"/>
    <col min="266" max="266" width="25.7109375" style="89" customWidth="1"/>
    <col min="267" max="267" width="13.7109375" style="89" customWidth="1"/>
    <col min="268" max="268" width="11.42578125" style="89" customWidth="1"/>
    <col min="269" max="274" width="0" style="89" hidden="1" customWidth="1"/>
    <col min="275" max="275" width="11.42578125" style="89" customWidth="1"/>
    <col min="276" max="512" width="11.42578125" style="89"/>
    <col min="513" max="513" width="13.28515625" style="89" customWidth="1"/>
    <col min="514" max="515" width="10.28515625" style="89" customWidth="1"/>
    <col min="516" max="516" width="41.42578125" style="89" customWidth="1"/>
    <col min="517" max="517" width="34.42578125" style="89" customWidth="1"/>
    <col min="518" max="518" width="38.42578125" style="89" customWidth="1"/>
    <col min="519" max="519" width="8.28515625" style="89" customWidth="1"/>
    <col min="520" max="520" width="7.7109375" style="89" customWidth="1"/>
    <col min="521" max="521" width="8.140625" style="89" customWidth="1"/>
    <col min="522" max="522" width="25.7109375" style="89" customWidth="1"/>
    <col min="523" max="523" width="13.7109375" style="89" customWidth="1"/>
    <col min="524" max="524" width="11.42578125" style="89" customWidth="1"/>
    <col min="525" max="530" width="0" style="89" hidden="1" customWidth="1"/>
    <col min="531" max="531" width="11.42578125" style="89" customWidth="1"/>
    <col min="532" max="768" width="11.42578125" style="89"/>
    <col min="769" max="769" width="13.28515625" style="89" customWidth="1"/>
    <col min="770" max="771" width="10.28515625" style="89" customWidth="1"/>
    <col min="772" max="772" width="41.42578125" style="89" customWidth="1"/>
    <col min="773" max="773" width="34.42578125" style="89" customWidth="1"/>
    <col min="774" max="774" width="38.42578125" style="89" customWidth="1"/>
    <col min="775" max="775" width="8.28515625" style="89" customWidth="1"/>
    <col min="776" max="776" width="7.7109375" style="89" customWidth="1"/>
    <col min="777" max="777" width="8.140625" style="89" customWidth="1"/>
    <col min="778" max="778" width="25.7109375" style="89" customWidth="1"/>
    <col min="779" max="779" width="13.7109375" style="89" customWidth="1"/>
    <col min="780" max="780" width="11.42578125" style="89" customWidth="1"/>
    <col min="781" max="786" width="0" style="89" hidden="1" customWidth="1"/>
    <col min="787" max="787" width="11.42578125" style="89" customWidth="1"/>
    <col min="788" max="1024" width="11.42578125" style="89"/>
    <col min="1025" max="1025" width="13.28515625" style="89" customWidth="1"/>
    <col min="1026" max="1027" width="10.28515625" style="89" customWidth="1"/>
    <col min="1028" max="1028" width="41.42578125" style="89" customWidth="1"/>
    <col min="1029" max="1029" width="34.42578125" style="89" customWidth="1"/>
    <col min="1030" max="1030" width="38.42578125" style="89" customWidth="1"/>
    <col min="1031" max="1031" width="8.28515625" style="89" customWidth="1"/>
    <col min="1032" max="1032" width="7.7109375" style="89" customWidth="1"/>
    <col min="1033" max="1033" width="8.140625" style="89" customWidth="1"/>
    <col min="1034" max="1034" width="25.7109375" style="89" customWidth="1"/>
    <col min="1035" max="1035" width="13.7109375" style="89" customWidth="1"/>
    <col min="1036" max="1036" width="11.42578125" style="89" customWidth="1"/>
    <col min="1037" max="1042" width="0" style="89" hidden="1" customWidth="1"/>
    <col min="1043" max="1043" width="11.42578125" style="89" customWidth="1"/>
    <col min="1044" max="1280" width="11.42578125" style="89"/>
    <col min="1281" max="1281" width="13.28515625" style="89" customWidth="1"/>
    <col min="1282" max="1283" width="10.28515625" style="89" customWidth="1"/>
    <col min="1284" max="1284" width="41.42578125" style="89" customWidth="1"/>
    <col min="1285" max="1285" width="34.42578125" style="89" customWidth="1"/>
    <col min="1286" max="1286" width="38.42578125" style="89" customWidth="1"/>
    <col min="1287" max="1287" width="8.28515625" style="89" customWidth="1"/>
    <col min="1288" max="1288" width="7.7109375" style="89" customWidth="1"/>
    <col min="1289" max="1289" width="8.140625" style="89" customWidth="1"/>
    <col min="1290" max="1290" width="25.7109375" style="89" customWidth="1"/>
    <col min="1291" max="1291" width="13.7109375" style="89" customWidth="1"/>
    <col min="1292" max="1292" width="11.42578125" style="89" customWidth="1"/>
    <col min="1293" max="1298" width="0" style="89" hidden="1" customWidth="1"/>
    <col min="1299" max="1299" width="11.42578125" style="89" customWidth="1"/>
    <col min="1300" max="1536" width="11.42578125" style="89"/>
    <col min="1537" max="1537" width="13.28515625" style="89" customWidth="1"/>
    <col min="1538" max="1539" width="10.28515625" style="89" customWidth="1"/>
    <col min="1540" max="1540" width="41.42578125" style="89" customWidth="1"/>
    <col min="1541" max="1541" width="34.42578125" style="89" customWidth="1"/>
    <col min="1542" max="1542" width="38.42578125" style="89" customWidth="1"/>
    <col min="1543" max="1543" width="8.28515625" style="89" customWidth="1"/>
    <col min="1544" max="1544" width="7.7109375" style="89" customWidth="1"/>
    <col min="1545" max="1545" width="8.140625" style="89" customWidth="1"/>
    <col min="1546" max="1546" width="25.7109375" style="89" customWidth="1"/>
    <col min="1547" max="1547" width="13.7109375" style="89" customWidth="1"/>
    <col min="1548" max="1548" width="11.42578125" style="89" customWidth="1"/>
    <col min="1549" max="1554" width="0" style="89" hidden="1" customWidth="1"/>
    <col min="1555" max="1555" width="11.42578125" style="89" customWidth="1"/>
    <col min="1556" max="1792" width="11.42578125" style="89"/>
    <col min="1793" max="1793" width="13.28515625" style="89" customWidth="1"/>
    <col min="1794" max="1795" width="10.28515625" style="89" customWidth="1"/>
    <col min="1796" max="1796" width="41.42578125" style="89" customWidth="1"/>
    <col min="1797" max="1797" width="34.42578125" style="89" customWidth="1"/>
    <col min="1798" max="1798" width="38.42578125" style="89" customWidth="1"/>
    <col min="1799" max="1799" width="8.28515625" style="89" customWidth="1"/>
    <col min="1800" max="1800" width="7.7109375" style="89" customWidth="1"/>
    <col min="1801" max="1801" width="8.140625" style="89" customWidth="1"/>
    <col min="1802" max="1802" width="25.7109375" style="89" customWidth="1"/>
    <col min="1803" max="1803" width="13.7109375" style="89" customWidth="1"/>
    <col min="1804" max="1804" width="11.42578125" style="89" customWidth="1"/>
    <col min="1805" max="1810" width="0" style="89" hidden="1" customWidth="1"/>
    <col min="1811" max="1811" width="11.42578125" style="89" customWidth="1"/>
    <col min="1812" max="2048" width="11.42578125" style="89"/>
    <col min="2049" max="2049" width="13.28515625" style="89" customWidth="1"/>
    <col min="2050" max="2051" width="10.28515625" style="89" customWidth="1"/>
    <col min="2052" max="2052" width="41.42578125" style="89" customWidth="1"/>
    <col min="2053" max="2053" width="34.42578125" style="89" customWidth="1"/>
    <col min="2054" max="2054" width="38.42578125" style="89" customWidth="1"/>
    <col min="2055" max="2055" width="8.28515625" style="89" customWidth="1"/>
    <col min="2056" max="2056" width="7.7109375" style="89" customWidth="1"/>
    <col min="2057" max="2057" width="8.140625" style="89" customWidth="1"/>
    <col min="2058" max="2058" width="25.7109375" style="89" customWidth="1"/>
    <col min="2059" max="2059" width="13.7109375" style="89" customWidth="1"/>
    <col min="2060" max="2060" width="11.42578125" style="89" customWidth="1"/>
    <col min="2061" max="2066" width="0" style="89" hidden="1" customWidth="1"/>
    <col min="2067" max="2067" width="11.42578125" style="89" customWidth="1"/>
    <col min="2068" max="2304" width="11.42578125" style="89"/>
    <col min="2305" max="2305" width="13.28515625" style="89" customWidth="1"/>
    <col min="2306" max="2307" width="10.28515625" style="89" customWidth="1"/>
    <col min="2308" max="2308" width="41.42578125" style="89" customWidth="1"/>
    <col min="2309" max="2309" width="34.42578125" style="89" customWidth="1"/>
    <col min="2310" max="2310" width="38.42578125" style="89" customWidth="1"/>
    <col min="2311" max="2311" width="8.28515625" style="89" customWidth="1"/>
    <col min="2312" max="2312" width="7.7109375" style="89" customWidth="1"/>
    <col min="2313" max="2313" width="8.140625" style="89" customWidth="1"/>
    <col min="2314" max="2314" width="25.7109375" style="89" customWidth="1"/>
    <col min="2315" max="2315" width="13.7109375" style="89" customWidth="1"/>
    <col min="2316" max="2316" width="11.42578125" style="89" customWidth="1"/>
    <col min="2317" max="2322" width="0" style="89" hidden="1" customWidth="1"/>
    <col min="2323" max="2323" width="11.42578125" style="89" customWidth="1"/>
    <col min="2324" max="2560" width="11.42578125" style="89"/>
    <col min="2561" max="2561" width="13.28515625" style="89" customWidth="1"/>
    <col min="2562" max="2563" width="10.28515625" style="89" customWidth="1"/>
    <col min="2564" max="2564" width="41.42578125" style="89" customWidth="1"/>
    <col min="2565" max="2565" width="34.42578125" style="89" customWidth="1"/>
    <col min="2566" max="2566" width="38.42578125" style="89" customWidth="1"/>
    <col min="2567" max="2567" width="8.28515625" style="89" customWidth="1"/>
    <col min="2568" max="2568" width="7.7109375" style="89" customWidth="1"/>
    <col min="2569" max="2569" width="8.140625" style="89" customWidth="1"/>
    <col min="2570" max="2570" width="25.7109375" style="89" customWidth="1"/>
    <col min="2571" max="2571" width="13.7109375" style="89" customWidth="1"/>
    <col min="2572" max="2572" width="11.42578125" style="89" customWidth="1"/>
    <col min="2573" max="2578" width="0" style="89" hidden="1" customWidth="1"/>
    <col min="2579" max="2579" width="11.42578125" style="89" customWidth="1"/>
    <col min="2580" max="2816" width="11.42578125" style="89"/>
    <col min="2817" max="2817" width="13.28515625" style="89" customWidth="1"/>
    <col min="2818" max="2819" width="10.28515625" style="89" customWidth="1"/>
    <col min="2820" max="2820" width="41.42578125" style="89" customWidth="1"/>
    <col min="2821" max="2821" width="34.42578125" style="89" customWidth="1"/>
    <col min="2822" max="2822" width="38.42578125" style="89" customWidth="1"/>
    <col min="2823" max="2823" width="8.28515625" style="89" customWidth="1"/>
    <col min="2824" max="2824" width="7.7109375" style="89" customWidth="1"/>
    <col min="2825" max="2825" width="8.140625" style="89" customWidth="1"/>
    <col min="2826" max="2826" width="25.7109375" style="89" customWidth="1"/>
    <col min="2827" max="2827" width="13.7109375" style="89" customWidth="1"/>
    <col min="2828" max="2828" width="11.42578125" style="89" customWidth="1"/>
    <col min="2829" max="2834" width="0" style="89" hidden="1" customWidth="1"/>
    <col min="2835" max="2835" width="11.42578125" style="89" customWidth="1"/>
    <col min="2836" max="3072" width="11.42578125" style="89"/>
    <col min="3073" max="3073" width="13.28515625" style="89" customWidth="1"/>
    <col min="3074" max="3075" width="10.28515625" style="89" customWidth="1"/>
    <col min="3076" max="3076" width="41.42578125" style="89" customWidth="1"/>
    <col min="3077" max="3077" width="34.42578125" style="89" customWidth="1"/>
    <col min="3078" max="3078" width="38.42578125" style="89" customWidth="1"/>
    <col min="3079" max="3079" width="8.28515625" style="89" customWidth="1"/>
    <col min="3080" max="3080" width="7.7109375" style="89" customWidth="1"/>
    <col min="3081" max="3081" width="8.140625" style="89" customWidth="1"/>
    <col min="3082" max="3082" width="25.7109375" style="89" customWidth="1"/>
    <col min="3083" max="3083" width="13.7109375" style="89" customWidth="1"/>
    <col min="3084" max="3084" width="11.42578125" style="89" customWidth="1"/>
    <col min="3085" max="3090" width="0" style="89" hidden="1" customWidth="1"/>
    <col min="3091" max="3091" width="11.42578125" style="89" customWidth="1"/>
    <col min="3092" max="3328" width="11.42578125" style="89"/>
    <col min="3329" max="3329" width="13.28515625" style="89" customWidth="1"/>
    <col min="3330" max="3331" width="10.28515625" style="89" customWidth="1"/>
    <col min="3332" max="3332" width="41.42578125" style="89" customWidth="1"/>
    <col min="3333" max="3333" width="34.42578125" style="89" customWidth="1"/>
    <col min="3334" max="3334" width="38.42578125" style="89" customWidth="1"/>
    <col min="3335" max="3335" width="8.28515625" style="89" customWidth="1"/>
    <col min="3336" max="3336" width="7.7109375" style="89" customWidth="1"/>
    <col min="3337" max="3337" width="8.140625" style="89" customWidth="1"/>
    <col min="3338" max="3338" width="25.7109375" style="89" customWidth="1"/>
    <col min="3339" max="3339" width="13.7109375" style="89" customWidth="1"/>
    <col min="3340" max="3340" width="11.42578125" style="89" customWidth="1"/>
    <col min="3341" max="3346" width="0" style="89" hidden="1" customWidth="1"/>
    <col min="3347" max="3347" width="11.42578125" style="89" customWidth="1"/>
    <col min="3348" max="3584" width="11.42578125" style="89"/>
    <col min="3585" max="3585" width="13.28515625" style="89" customWidth="1"/>
    <col min="3586" max="3587" width="10.28515625" style="89" customWidth="1"/>
    <col min="3588" max="3588" width="41.42578125" style="89" customWidth="1"/>
    <col min="3589" max="3589" width="34.42578125" style="89" customWidth="1"/>
    <col min="3590" max="3590" width="38.42578125" style="89" customWidth="1"/>
    <col min="3591" max="3591" width="8.28515625" style="89" customWidth="1"/>
    <col min="3592" max="3592" width="7.7109375" style="89" customWidth="1"/>
    <col min="3593" max="3593" width="8.140625" style="89" customWidth="1"/>
    <col min="3594" max="3594" width="25.7109375" style="89" customWidth="1"/>
    <col min="3595" max="3595" width="13.7109375" style="89" customWidth="1"/>
    <col min="3596" max="3596" width="11.42578125" style="89" customWidth="1"/>
    <col min="3597" max="3602" width="0" style="89" hidden="1" customWidth="1"/>
    <col min="3603" max="3603" width="11.42578125" style="89" customWidth="1"/>
    <col min="3604" max="3840" width="11.42578125" style="89"/>
    <col min="3841" max="3841" width="13.28515625" style="89" customWidth="1"/>
    <col min="3842" max="3843" width="10.28515625" style="89" customWidth="1"/>
    <col min="3844" max="3844" width="41.42578125" style="89" customWidth="1"/>
    <col min="3845" max="3845" width="34.42578125" style="89" customWidth="1"/>
    <col min="3846" max="3846" width="38.42578125" style="89" customWidth="1"/>
    <col min="3847" max="3847" width="8.28515625" style="89" customWidth="1"/>
    <col min="3848" max="3848" width="7.7109375" style="89" customWidth="1"/>
    <col min="3849" max="3849" width="8.140625" style="89" customWidth="1"/>
    <col min="3850" max="3850" width="25.7109375" style="89" customWidth="1"/>
    <col min="3851" max="3851" width="13.7109375" style="89" customWidth="1"/>
    <col min="3852" max="3852" width="11.42578125" style="89" customWidth="1"/>
    <col min="3853" max="3858" width="0" style="89" hidden="1" customWidth="1"/>
    <col min="3859" max="3859" width="11.42578125" style="89" customWidth="1"/>
    <col min="3860" max="4096" width="11.42578125" style="89"/>
    <col min="4097" max="4097" width="13.28515625" style="89" customWidth="1"/>
    <col min="4098" max="4099" width="10.28515625" style="89" customWidth="1"/>
    <col min="4100" max="4100" width="41.42578125" style="89" customWidth="1"/>
    <col min="4101" max="4101" width="34.42578125" style="89" customWidth="1"/>
    <col min="4102" max="4102" width="38.42578125" style="89" customWidth="1"/>
    <col min="4103" max="4103" width="8.28515625" style="89" customWidth="1"/>
    <col min="4104" max="4104" width="7.7109375" style="89" customWidth="1"/>
    <col min="4105" max="4105" width="8.140625" style="89" customWidth="1"/>
    <col min="4106" max="4106" width="25.7109375" style="89" customWidth="1"/>
    <col min="4107" max="4107" width="13.7109375" style="89" customWidth="1"/>
    <col min="4108" max="4108" width="11.42578125" style="89" customWidth="1"/>
    <col min="4109" max="4114" width="0" style="89" hidden="1" customWidth="1"/>
    <col min="4115" max="4115" width="11.42578125" style="89" customWidth="1"/>
    <col min="4116" max="4352" width="11.42578125" style="89"/>
    <col min="4353" max="4353" width="13.28515625" style="89" customWidth="1"/>
    <col min="4354" max="4355" width="10.28515625" style="89" customWidth="1"/>
    <col min="4356" max="4356" width="41.42578125" style="89" customWidth="1"/>
    <col min="4357" max="4357" width="34.42578125" style="89" customWidth="1"/>
    <col min="4358" max="4358" width="38.42578125" style="89" customWidth="1"/>
    <col min="4359" max="4359" width="8.28515625" style="89" customWidth="1"/>
    <col min="4360" max="4360" width="7.7109375" style="89" customWidth="1"/>
    <col min="4361" max="4361" width="8.140625" style="89" customWidth="1"/>
    <col min="4362" max="4362" width="25.7109375" style="89" customWidth="1"/>
    <col min="4363" max="4363" width="13.7109375" style="89" customWidth="1"/>
    <col min="4364" max="4364" width="11.42578125" style="89" customWidth="1"/>
    <col min="4365" max="4370" width="0" style="89" hidden="1" customWidth="1"/>
    <col min="4371" max="4371" width="11.42578125" style="89" customWidth="1"/>
    <col min="4372" max="4608" width="11.42578125" style="89"/>
    <col min="4609" max="4609" width="13.28515625" style="89" customWidth="1"/>
    <col min="4610" max="4611" width="10.28515625" style="89" customWidth="1"/>
    <col min="4612" max="4612" width="41.42578125" style="89" customWidth="1"/>
    <col min="4613" max="4613" width="34.42578125" style="89" customWidth="1"/>
    <col min="4614" max="4614" width="38.42578125" style="89" customWidth="1"/>
    <col min="4615" max="4615" width="8.28515625" style="89" customWidth="1"/>
    <col min="4616" max="4616" width="7.7109375" style="89" customWidth="1"/>
    <col min="4617" max="4617" width="8.140625" style="89" customWidth="1"/>
    <col min="4618" max="4618" width="25.7109375" style="89" customWidth="1"/>
    <col min="4619" max="4619" width="13.7109375" style="89" customWidth="1"/>
    <col min="4620" max="4620" width="11.42578125" style="89" customWidth="1"/>
    <col min="4621" max="4626" width="0" style="89" hidden="1" customWidth="1"/>
    <col min="4627" max="4627" width="11.42578125" style="89" customWidth="1"/>
    <col min="4628" max="4864" width="11.42578125" style="89"/>
    <col min="4865" max="4865" width="13.28515625" style="89" customWidth="1"/>
    <col min="4866" max="4867" width="10.28515625" style="89" customWidth="1"/>
    <col min="4868" max="4868" width="41.42578125" style="89" customWidth="1"/>
    <col min="4869" max="4869" width="34.42578125" style="89" customWidth="1"/>
    <col min="4870" max="4870" width="38.42578125" style="89" customWidth="1"/>
    <col min="4871" max="4871" width="8.28515625" style="89" customWidth="1"/>
    <col min="4872" max="4872" width="7.7109375" style="89" customWidth="1"/>
    <col min="4873" max="4873" width="8.140625" style="89" customWidth="1"/>
    <col min="4874" max="4874" width="25.7109375" style="89" customWidth="1"/>
    <col min="4875" max="4875" width="13.7109375" style="89" customWidth="1"/>
    <col min="4876" max="4876" width="11.42578125" style="89" customWidth="1"/>
    <col min="4877" max="4882" width="0" style="89" hidden="1" customWidth="1"/>
    <col min="4883" max="4883" width="11.42578125" style="89" customWidth="1"/>
    <col min="4884" max="5120" width="11.42578125" style="89"/>
    <col min="5121" max="5121" width="13.28515625" style="89" customWidth="1"/>
    <col min="5122" max="5123" width="10.28515625" style="89" customWidth="1"/>
    <col min="5124" max="5124" width="41.42578125" style="89" customWidth="1"/>
    <col min="5125" max="5125" width="34.42578125" style="89" customWidth="1"/>
    <col min="5126" max="5126" width="38.42578125" style="89" customWidth="1"/>
    <col min="5127" max="5127" width="8.28515625" style="89" customWidth="1"/>
    <col min="5128" max="5128" width="7.7109375" style="89" customWidth="1"/>
    <col min="5129" max="5129" width="8.140625" style="89" customWidth="1"/>
    <col min="5130" max="5130" width="25.7109375" style="89" customWidth="1"/>
    <col min="5131" max="5131" width="13.7109375" style="89" customWidth="1"/>
    <col min="5132" max="5132" width="11.42578125" style="89" customWidth="1"/>
    <col min="5133" max="5138" width="0" style="89" hidden="1" customWidth="1"/>
    <col min="5139" max="5139" width="11.42578125" style="89" customWidth="1"/>
    <col min="5140" max="5376" width="11.42578125" style="89"/>
    <col min="5377" max="5377" width="13.28515625" style="89" customWidth="1"/>
    <col min="5378" max="5379" width="10.28515625" style="89" customWidth="1"/>
    <col min="5380" max="5380" width="41.42578125" style="89" customWidth="1"/>
    <col min="5381" max="5381" width="34.42578125" style="89" customWidth="1"/>
    <col min="5382" max="5382" width="38.42578125" style="89" customWidth="1"/>
    <col min="5383" max="5383" width="8.28515625" style="89" customWidth="1"/>
    <col min="5384" max="5384" width="7.7109375" style="89" customWidth="1"/>
    <col min="5385" max="5385" width="8.140625" style="89" customWidth="1"/>
    <col min="5386" max="5386" width="25.7109375" style="89" customWidth="1"/>
    <col min="5387" max="5387" width="13.7109375" style="89" customWidth="1"/>
    <col min="5388" max="5388" width="11.42578125" style="89" customWidth="1"/>
    <col min="5389" max="5394" width="0" style="89" hidden="1" customWidth="1"/>
    <col min="5395" max="5395" width="11.42578125" style="89" customWidth="1"/>
    <col min="5396" max="5632" width="11.42578125" style="89"/>
    <col min="5633" max="5633" width="13.28515625" style="89" customWidth="1"/>
    <col min="5634" max="5635" width="10.28515625" style="89" customWidth="1"/>
    <col min="5636" max="5636" width="41.42578125" style="89" customWidth="1"/>
    <col min="5637" max="5637" width="34.42578125" style="89" customWidth="1"/>
    <col min="5638" max="5638" width="38.42578125" style="89" customWidth="1"/>
    <col min="5639" max="5639" width="8.28515625" style="89" customWidth="1"/>
    <col min="5640" max="5640" width="7.7109375" style="89" customWidth="1"/>
    <col min="5641" max="5641" width="8.140625" style="89" customWidth="1"/>
    <col min="5642" max="5642" width="25.7109375" style="89" customWidth="1"/>
    <col min="5643" max="5643" width="13.7109375" style="89" customWidth="1"/>
    <col min="5644" max="5644" width="11.42578125" style="89" customWidth="1"/>
    <col min="5645" max="5650" width="0" style="89" hidden="1" customWidth="1"/>
    <col min="5651" max="5651" width="11.42578125" style="89" customWidth="1"/>
    <col min="5652" max="5888" width="11.42578125" style="89"/>
    <col min="5889" max="5889" width="13.28515625" style="89" customWidth="1"/>
    <col min="5890" max="5891" width="10.28515625" style="89" customWidth="1"/>
    <col min="5892" max="5892" width="41.42578125" style="89" customWidth="1"/>
    <col min="5893" max="5893" width="34.42578125" style="89" customWidth="1"/>
    <col min="5894" max="5894" width="38.42578125" style="89" customWidth="1"/>
    <col min="5895" max="5895" width="8.28515625" style="89" customWidth="1"/>
    <col min="5896" max="5896" width="7.7109375" style="89" customWidth="1"/>
    <col min="5897" max="5897" width="8.140625" style="89" customWidth="1"/>
    <col min="5898" max="5898" width="25.7109375" style="89" customWidth="1"/>
    <col min="5899" max="5899" width="13.7109375" style="89" customWidth="1"/>
    <col min="5900" max="5900" width="11.42578125" style="89" customWidth="1"/>
    <col min="5901" max="5906" width="0" style="89" hidden="1" customWidth="1"/>
    <col min="5907" max="5907" width="11.42578125" style="89" customWidth="1"/>
    <col min="5908" max="6144" width="11.42578125" style="89"/>
    <col min="6145" max="6145" width="13.28515625" style="89" customWidth="1"/>
    <col min="6146" max="6147" width="10.28515625" style="89" customWidth="1"/>
    <col min="6148" max="6148" width="41.42578125" style="89" customWidth="1"/>
    <col min="6149" max="6149" width="34.42578125" style="89" customWidth="1"/>
    <col min="6150" max="6150" width="38.42578125" style="89" customWidth="1"/>
    <col min="6151" max="6151" width="8.28515625" style="89" customWidth="1"/>
    <col min="6152" max="6152" width="7.7109375" style="89" customWidth="1"/>
    <col min="6153" max="6153" width="8.140625" style="89" customWidth="1"/>
    <col min="6154" max="6154" width="25.7109375" style="89" customWidth="1"/>
    <col min="6155" max="6155" width="13.7109375" style="89" customWidth="1"/>
    <col min="6156" max="6156" width="11.42578125" style="89" customWidth="1"/>
    <col min="6157" max="6162" width="0" style="89" hidden="1" customWidth="1"/>
    <col min="6163" max="6163" width="11.42578125" style="89" customWidth="1"/>
    <col min="6164" max="6400" width="11.42578125" style="89"/>
    <col min="6401" max="6401" width="13.28515625" style="89" customWidth="1"/>
    <col min="6402" max="6403" width="10.28515625" style="89" customWidth="1"/>
    <col min="6404" max="6404" width="41.42578125" style="89" customWidth="1"/>
    <col min="6405" max="6405" width="34.42578125" style="89" customWidth="1"/>
    <col min="6406" max="6406" width="38.42578125" style="89" customWidth="1"/>
    <col min="6407" max="6407" width="8.28515625" style="89" customWidth="1"/>
    <col min="6408" max="6408" width="7.7109375" style="89" customWidth="1"/>
    <col min="6409" max="6409" width="8.140625" style="89" customWidth="1"/>
    <col min="6410" max="6410" width="25.7109375" style="89" customWidth="1"/>
    <col min="6411" max="6411" width="13.7109375" style="89" customWidth="1"/>
    <col min="6412" max="6412" width="11.42578125" style="89" customWidth="1"/>
    <col min="6413" max="6418" width="0" style="89" hidden="1" customWidth="1"/>
    <col min="6419" max="6419" width="11.42578125" style="89" customWidth="1"/>
    <col min="6420" max="6656" width="11.42578125" style="89"/>
    <col min="6657" max="6657" width="13.28515625" style="89" customWidth="1"/>
    <col min="6658" max="6659" width="10.28515625" style="89" customWidth="1"/>
    <col min="6660" max="6660" width="41.42578125" style="89" customWidth="1"/>
    <col min="6661" max="6661" width="34.42578125" style="89" customWidth="1"/>
    <col min="6662" max="6662" width="38.42578125" style="89" customWidth="1"/>
    <col min="6663" max="6663" width="8.28515625" style="89" customWidth="1"/>
    <col min="6664" max="6664" width="7.7109375" style="89" customWidth="1"/>
    <col min="6665" max="6665" width="8.140625" style="89" customWidth="1"/>
    <col min="6666" max="6666" width="25.7109375" style="89" customWidth="1"/>
    <col min="6667" max="6667" width="13.7109375" style="89" customWidth="1"/>
    <col min="6668" max="6668" width="11.42578125" style="89" customWidth="1"/>
    <col min="6669" max="6674" width="0" style="89" hidden="1" customWidth="1"/>
    <col min="6675" max="6675" width="11.42578125" style="89" customWidth="1"/>
    <col min="6676" max="6912" width="11.42578125" style="89"/>
    <col min="6913" max="6913" width="13.28515625" style="89" customWidth="1"/>
    <col min="6914" max="6915" width="10.28515625" style="89" customWidth="1"/>
    <col min="6916" max="6916" width="41.42578125" style="89" customWidth="1"/>
    <col min="6917" max="6917" width="34.42578125" style="89" customWidth="1"/>
    <col min="6918" max="6918" width="38.42578125" style="89" customWidth="1"/>
    <col min="6919" max="6919" width="8.28515625" style="89" customWidth="1"/>
    <col min="6920" max="6920" width="7.7109375" style="89" customWidth="1"/>
    <col min="6921" max="6921" width="8.140625" style="89" customWidth="1"/>
    <col min="6922" max="6922" width="25.7109375" style="89" customWidth="1"/>
    <col min="6923" max="6923" width="13.7109375" style="89" customWidth="1"/>
    <col min="6924" max="6924" width="11.42578125" style="89" customWidth="1"/>
    <col min="6925" max="6930" width="0" style="89" hidden="1" customWidth="1"/>
    <col min="6931" max="6931" width="11.42578125" style="89" customWidth="1"/>
    <col min="6932" max="7168" width="11.42578125" style="89"/>
    <col min="7169" max="7169" width="13.28515625" style="89" customWidth="1"/>
    <col min="7170" max="7171" width="10.28515625" style="89" customWidth="1"/>
    <col min="7172" max="7172" width="41.42578125" style="89" customWidth="1"/>
    <col min="7173" max="7173" width="34.42578125" style="89" customWidth="1"/>
    <col min="7174" max="7174" width="38.42578125" style="89" customWidth="1"/>
    <col min="7175" max="7175" width="8.28515625" style="89" customWidth="1"/>
    <col min="7176" max="7176" width="7.7109375" style="89" customWidth="1"/>
    <col min="7177" max="7177" width="8.140625" style="89" customWidth="1"/>
    <col min="7178" max="7178" width="25.7109375" style="89" customWidth="1"/>
    <col min="7179" max="7179" width="13.7109375" style="89" customWidth="1"/>
    <col min="7180" max="7180" width="11.42578125" style="89" customWidth="1"/>
    <col min="7181" max="7186" width="0" style="89" hidden="1" customWidth="1"/>
    <col min="7187" max="7187" width="11.42578125" style="89" customWidth="1"/>
    <col min="7188" max="7424" width="11.42578125" style="89"/>
    <col min="7425" max="7425" width="13.28515625" style="89" customWidth="1"/>
    <col min="7426" max="7427" width="10.28515625" style="89" customWidth="1"/>
    <col min="7428" max="7428" width="41.42578125" style="89" customWidth="1"/>
    <col min="7429" max="7429" width="34.42578125" style="89" customWidth="1"/>
    <col min="7430" max="7430" width="38.42578125" style="89" customWidth="1"/>
    <col min="7431" max="7431" width="8.28515625" style="89" customWidth="1"/>
    <col min="7432" max="7432" width="7.7109375" style="89" customWidth="1"/>
    <col min="7433" max="7433" width="8.140625" style="89" customWidth="1"/>
    <col min="7434" max="7434" width="25.7109375" style="89" customWidth="1"/>
    <col min="7435" max="7435" width="13.7109375" style="89" customWidth="1"/>
    <col min="7436" max="7436" width="11.42578125" style="89" customWidth="1"/>
    <col min="7437" max="7442" width="0" style="89" hidden="1" customWidth="1"/>
    <col min="7443" max="7443" width="11.42578125" style="89" customWidth="1"/>
    <col min="7444" max="7680" width="11.42578125" style="89"/>
    <col min="7681" max="7681" width="13.28515625" style="89" customWidth="1"/>
    <col min="7682" max="7683" width="10.28515625" style="89" customWidth="1"/>
    <col min="7684" max="7684" width="41.42578125" style="89" customWidth="1"/>
    <col min="7685" max="7685" width="34.42578125" style="89" customWidth="1"/>
    <col min="7686" max="7686" width="38.42578125" style="89" customWidth="1"/>
    <col min="7687" max="7687" width="8.28515625" style="89" customWidth="1"/>
    <col min="7688" max="7688" width="7.7109375" style="89" customWidth="1"/>
    <col min="7689" max="7689" width="8.140625" style="89" customWidth="1"/>
    <col min="7690" max="7690" width="25.7109375" style="89" customWidth="1"/>
    <col min="7691" max="7691" width="13.7109375" style="89" customWidth="1"/>
    <col min="7692" max="7692" width="11.42578125" style="89" customWidth="1"/>
    <col min="7693" max="7698" width="0" style="89" hidden="1" customWidth="1"/>
    <col min="7699" max="7699" width="11.42578125" style="89" customWidth="1"/>
    <col min="7700" max="7936" width="11.42578125" style="89"/>
    <col min="7937" max="7937" width="13.28515625" style="89" customWidth="1"/>
    <col min="7938" max="7939" width="10.28515625" style="89" customWidth="1"/>
    <col min="7940" max="7940" width="41.42578125" style="89" customWidth="1"/>
    <col min="7941" max="7941" width="34.42578125" style="89" customWidth="1"/>
    <col min="7942" max="7942" width="38.42578125" style="89" customWidth="1"/>
    <col min="7943" max="7943" width="8.28515625" style="89" customWidth="1"/>
    <col min="7944" max="7944" width="7.7109375" style="89" customWidth="1"/>
    <col min="7945" max="7945" width="8.140625" style="89" customWidth="1"/>
    <col min="7946" max="7946" width="25.7109375" style="89" customWidth="1"/>
    <col min="7947" max="7947" width="13.7109375" style="89" customWidth="1"/>
    <col min="7948" max="7948" width="11.42578125" style="89" customWidth="1"/>
    <col min="7949" max="7954" width="0" style="89" hidden="1" customWidth="1"/>
    <col min="7955" max="7955" width="11.42578125" style="89" customWidth="1"/>
    <col min="7956" max="8192" width="11.42578125" style="89"/>
    <col min="8193" max="8193" width="13.28515625" style="89" customWidth="1"/>
    <col min="8194" max="8195" width="10.28515625" style="89" customWidth="1"/>
    <col min="8196" max="8196" width="41.42578125" style="89" customWidth="1"/>
    <col min="8197" max="8197" width="34.42578125" style="89" customWidth="1"/>
    <col min="8198" max="8198" width="38.42578125" style="89" customWidth="1"/>
    <col min="8199" max="8199" width="8.28515625" style="89" customWidth="1"/>
    <col min="8200" max="8200" width="7.7109375" style="89" customWidth="1"/>
    <col min="8201" max="8201" width="8.140625" style="89" customWidth="1"/>
    <col min="8202" max="8202" width="25.7109375" style="89" customWidth="1"/>
    <col min="8203" max="8203" width="13.7109375" style="89" customWidth="1"/>
    <col min="8204" max="8204" width="11.42578125" style="89" customWidth="1"/>
    <col min="8205" max="8210" width="0" style="89" hidden="1" customWidth="1"/>
    <col min="8211" max="8211" width="11.42578125" style="89" customWidth="1"/>
    <col min="8212" max="8448" width="11.42578125" style="89"/>
    <col min="8449" max="8449" width="13.28515625" style="89" customWidth="1"/>
    <col min="8450" max="8451" width="10.28515625" style="89" customWidth="1"/>
    <col min="8452" max="8452" width="41.42578125" style="89" customWidth="1"/>
    <col min="8453" max="8453" width="34.42578125" style="89" customWidth="1"/>
    <col min="8454" max="8454" width="38.42578125" style="89" customWidth="1"/>
    <col min="8455" max="8455" width="8.28515625" style="89" customWidth="1"/>
    <col min="8456" max="8456" width="7.7109375" style="89" customWidth="1"/>
    <col min="8457" max="8457" width="8.140625" style="89" customWidth="1"/>
    <col min="8458" max="8458" width="25.7109375" style="89" customWidth="1"/>
    <col min="8459" max="8459" width="13.7109375" style="89" customWidth="1"/>
    <col min="8460" max="8460" width="11.42578125" style="89" customWidth="1"/>
    <col min="8461" max="8466" width="0" style="89" hidden="1" customWidth="1"/>
    <col min="8467" max="8467" width="11.42578125" style="89" customWidth="1"/>
    <col min="8468" max="8704" width="11.42578125" style="89"/>
    <col min="8705" max="8705" width="13.28515625" style="89" customWidth="1"/>
    <col min="8706" max="8707" width="10.28515625" style="89" customWidth="1"/>
    <col min="8708" max="8708" width="41.42578125" style="89" customWidth="1"/>
    <col min="8709" max="8709" width="34.42578125" style="89" customWidth="1"/>
    <col min="8710" max="8710" width="38.42578125" style="89" customWidth="1"/>
    <col min="8711" max="8711" width="8.28515625" style="89" customWidth="1"/>
    <col min="8712" max="8712" width="7.7109375" style="89" customWidth="1"/>
    <col min="8713" max="8713" width="8.140625" style="89" customWidth="1"/>
    <col min="8714" max="8714" width="25.7109375" style="89" customWidth="1"/>
    <col min="8715" max="8715" width="13.7109375" style="89" customWidth="1"/>
    <col min="8716" max="8716" width="11.42578125" style="89" customWidth="1"/>
    <col min="8717" max="8722" width="0" style="89" hidden="1" customWidth="1"/>
    <col min="8723" max="8723" width="11.42578125" style="89" customWidth="1"/>
    <col min="8724" max="8960" width="11.42578125" style="89"/>
    <col min="8961" max="8961" width="13.28515625" style="89" customWidth="1"/>
    <col min="8962" max="8963" width="10.28515625" style="89" customWidth="1"/>
    <col min="8964" max="8964" width="41.42578125" style="89" customWidth="1"/>
    <col min="8965" max="8965" width="34.42578125" style="89" customWidth="1"/>
    <col min="8966" max="8966" width="38.42578125" style="89" customWidth="1"/>
    <col min="8967" max="8967" width="8.28515625" style="89" customWidth="1"/>
    <col min="8968" max="8968" width="7.7109375" style="89" customWidth="1"/>
    <col min="8969" max="8969" width="8.140625" style="89" customWidth="1"/>
    <col min="8970" max="8970" width="25.7109375" style="89" customWidth="1"/>
    <col min="8971" max="8971" width="13.7109375" style="89" customWidth="1"/>
    <col min="8972" max="8972" width="11.42578125" style="89" customWidth="1"/>
    <col min="8973" max="8978" width="0" style="89" hidden="1" customWidth="1"/>
    <col min="8979" max="8979" width="11.42578125" style="89" customWidth="1"/>
    <col min="8980" max="9216" width="11.42578125" style="89"/>
    <col min="9217" max="9217" width="13.28515625" style="89" customWidth="1"/>
    <col min="9218" max="9219" width="10.28515625" style="89" customWidth="1"/>
    <col min="9220" max="9220" width="41.42578125" style="89" customWidth="1"/>
    <col min="9221" max="9221" width="34.42578125" style="89" customWidth="1"/>
    <col min="9222" max="9222" width="38.42578125" style="89" customWidth="1"/>
    <col min="9223" max="9223" width="8.28515625" style="89" customWidth="1"/>
    <col min="9224" max="9224" width="7.7109375" style="89" customWidth="1"/>
    <col min="9225" max="9225" width="8.140625" style="89" customWidth="1"/>
    <col min="9226" max="9226" width="25.7109375" style="89" customWidth="1"/>
    <col min="9227" max="9227" width="13.7109375" style="89" customWidth="1"/>
    <col min="9228" max="9228" width="11.42578125" style="89" customWidth="1"/>
    <col min="9229" max="9234" width="0" style="89" hidden="1" customWidth="1"/>
    <col min="9235" max="9235" width="11.42578125" style="89" customWidth="1"/>
    <col min="9236" max="9472" width="11.42578125" style="89"/>
    <col min="9473" max="9473" width="13.28515625" style="89" customWidth="1"/>
    <col min="9474" max="9475" width="10.28515625" style="89" customWidth="1"/>
    <col min="9476" max="9476" width="41.42578125" style="89" customWidth="1"/>
    <col min="9477" max="9477" width="34.42578125" style="89" customWidth="1"/>
    <col min="9478" max="9478" width="38.42578125" style="89" customWidth="1"/>
    <col min="9479" max="9479" width="8.28515625" style="89" customWidth="1"/>
    <col min="9480" max="9480" width="7.7109375" style="89" customWidth="1"/>
    <col min="9481" max="9481" width="8.140625" style="89" customWidth="1"/>
    <col min="9482" max="9482" width="25.7109375" style="89" customWidth="1"/>
    <col min="9483" max="9483" width="13.7109375" style="89" customWidth="1"/>
    <col min="9484" max="9484" width="11.42578125" style="89" customWidth="1"/>
    <col min="9485" max="9490" width="0" style="89" hidden="1" customWidth="1"/>
    <col min="9491" max="9491" width="11.42578125" style="89" customWidth="1"/>
    <col min="9492" max="9728" width="11.42578125" style="89"/>
    <col min="9729" max="9729" width="13.28515625" style="89" customWidth="1"/>
    <col min="9730" max="9731" width="10.28515625" style="89" customWidth="1"/>
    <col min="9732" max="9732" width="41.42578125" style="89" customWidth="1"/>
    <col min="9733" max="9733" width="34.42578125" style="89" customWidth="1"/>
    <col min="9734" max="9734" width="38.42578125" style="89" customWidth="1"/>
    <col min="9735" max="9735" width="8.28515625" style="89" customWidth="1"/>
    <col min="9736" max="9736" width="7.7109375" style="89" customWidth="1"/>
    <col min="9737" max="9737" width="8.140625" style="89" customWidth="1"/>
    <col min="9738" max="9738" width="25.7109375" style="89" customWidth="1"/>
    <col min="9739" max="9739" width="13.7109375" style="89" customWidth="1"/>
    <col min="9740" max="9740" width="11.42578125" style="89" customWidth="1"/>
    <col min="9741" max="9746" width="0" style="89" hidden="1" customWidth="1"/>
    <col min="9747" max="9747" width="11.42578125" style="89" customWidth="1"/>
    <col min="9748" max="9984" width="11.42578125" style="89"/>
    <col min="9985" max="9985" width="13.28515625" style="89" customWidth="1"/>
    <col min="9986" max="9987" width="10.28515625" style="89" customWidth="1"/>
    <col min="9988" max="9988" width="41.42578125" style="89" customWidth="1"/>
    <col min="9989" max="9989" width="34.42578125" style="89" customWidth="1"/>
    <col min="9990" max="9990" width="38.42578125" style="89" customWidth="1"/>
    <col min="9991" max="9991" width="8.28515625" style="89" customWidth="1"/>
    <col min="9992" max="9992" width="7.7109375" style="89" customWidth="1"/>
    <col min="9993" max="9993" width="8.140625" style="89" customWidth="1"/>
    <col min="9994" max="9994" width="25.7109375" style="89" customWidth="1"/>
    <col min="9995" max="9995" width="13.7109375" style="89" customWidth="1"/>
    <col min="9996" max="9996" width="11.42578125" style="89" customWidth="1"/>
    <col min="9997" max="10002" width="0" style="89" hidden="1" customWidth="1"/>
    <col min="10003" max="10003" width="11.42578125" style="89" customWidth="1"/>
    <col min="10004" max="10240" width="11.42578125" style="89"/>
    <col min="10241" max="10241" width="13.28515625" style="89" customWidth="1"/>
    <col min="10242" max="10243" width="10.28515625" style="89" customWidth="1"/>
    <col min="10244" max="10244" width="41.42578125" style="89" customWidth="1"/>
    <col min="10245" max="10245" width="34.42578125" style="89" customWidth="1"/>
    <col min="10246" max="10246" width="38.42578125" style="89" customWidth="1"/>
    <col min="10247" max="10247" width="8.28515625" style="89" customWidth="1"/>
    <col min="10248" max="10248" width="7.7109375" style="89" customWidth="1"/>
    <col min="10249" max="10249" width="8.140625" style="89" customWidth="1"/>
    <col min="10250" max="10250" width="25.7109375" style="89" customWidth="1"/>
    <col min="10251" max="10251" width="13.7109375" style="89" customWidth="1"/>
    <col min="10252" max="10252" width="11.42578125" style="89" customWidth="1"/>
    <col min="10253" max="10258" width="0" style="89" hidden="1" customWidth="1"/>
    <col min="10259" max="10259" width="11.42578125" style="89" customWidth="1"/>
    <col min="10260" max="10496" width="11.42578125" style="89"/>
    <col min="10497" max="10497" width="13.28515625" style="89" customWidth="1"/>
    <col min="10498" max="10499" width="10.28515625" style="89" customWidth="1"/>
    <col min="10500" max="10500" width="41.42578125" style="89" customWidth="1"/>
    <col min="10501" max="10501" width="34.42578125" style="89" customWidth="1"/>
    <col min="10502" max="10502" width="38.42578125" style="89" customWidth="1"/>
    <col min="10503" max="10503" width="8.28515625" style="89" customWidth="1"/>
    <col min="10504" max="10504" width="7.7109375" style="89" customWidth="1"/>
    <col min="10505" max="10505" width="8.140625" style="89" customWidth="1"/>
    <col min="10506" max="10506" width="25.7109375" style="89" customWidth="1"/>
    <col min="10507" max="10507" width="13.7109375" style="89" customWidth="1"/>
    <col min="10508" max="10508" width="11.42578125" style="89" customWidth="1"/>
    <col min="10509" max="10514" width="0" style="89" hidden="1" customWidth="1"/>
    <col min="10515" max="10515" width="11.42578125" style="89" customWidth="1"/>
    <col min="10516" max="10752" width="11.42578125" style="89"/>
    <col min="10753" max="10753" width="13.28515625" style="89" customWidth="1"/>
    <col min="10754" max="10755" width="10.28515625" style="89" customWidth="1"/>
    <col min="10756" max="10756" width="41.42578125" style="89" customWidth="1"/>
    <col min="10757" max="10757" width="34.42578125" style="89" customWidth="1"/>
    <col min="10758" max="10758" width="38.42578125" style="89" customWidth="1"/>
    <col min="10759" max="10759" width="8.28515625" style="89" customWidth="1"/>
    <col min="10760" max="10760" width="7.7109375" style="89" customWidth="1"/>
    <col min="10761" max="10761" width="8.140625" style="89" customWidth="1"/>
    <col min="10762" max="10762" width="25.7109375" style="89" customWidth="1"/>
    <col min="10763" max="10763" width="13.7109375" style="89" customWidth="1"/>
    <col min="10764" max="10764" width="11.42578125" style="89" customWidth="1"/>
    <col min="10765" max="10770" width="0" style="89" hidden="1" customWidth="1"/>
    <col min="10771" max="10771" width="11.42578125" style="89" customWidth="1"/>
    <col min="10772" max="11008" width="11.42578125" style="89"/>
    <col min="11009" max="11009" width="13.28515625" style="89" customWidth="1"/>
    <col min="11010" max="11011" width="10.28515625" style="89" customWidth="1"/>
    <col min="11012" max="11012" width="41.42578125" style="89" customWidth="1"/>
    <col min="11013" max="11013" width="34.42578125" style="89" customWidth="1"/>
    <col min="11014" max="11014" width="38.42578125" style="89" customWidth="1"/>
    <col min="11015" max="11015" width="8.28515625" style="89" customWidth="1"/>
    <col min="11016" max="11016" width="7.7109375" style="89" customWidth="1"/>
    <col min="11017" max="11017" width="8.140625" style="89" customWidth="1"/>
    <col min="11018" max="11018" width="25.7109375" style="89" customWidth="1"/>
    <col min="11019" max="11019" width="13.7109375" style="89" customWidth="1"/>
    <col min="11020" max="11020" width="11.42578125" style="89" customWidth="1"/>
    <col min="11021" max="11026" width="0" style="89" hidden="1" customWidth="1"/>
    <col min="11027" max="11027" width="11.42578125" style="89" customWidth="1"/>
    <col min="11028" max="11264" width="11.42578125" style="89"/>
    <col min="11265" max="11265" width="13.28515625" style="89" customWidth="1"/>
    <col min="11266" max="11267" width="10.28515625" style="89" customWidth="1"/>
    <col min="11268" max="11268" width="41.42578125" style="89" customWidth="1"/>
    <col min="11269" max="11269" width="34.42578125" style="89" customWidth="1"/>
    <col min="11270" max="11270" width="38.42578125" style="89" customWidth="1"/>
    <col min="11271" max="11271" width="8.28515625" style="89" customWidth="1"/>
    <col min="11272" max="11272" width="7.7109375" style="89" customWidth="1"/>
    <col min="11273" max="11273" width="8.140625" style="89" customWidth="1"/>
    <col min="11274" max="11274" width="25.7109375" style="89" customWidth="1"/>
    <col min="11275" max="11275" width="13.7109375" style="89" customWidth="1"/>
    <col min="11276" max="11276" width="11.42578125" style="89" customWidth="1"/>
    <col min="11277" max="11282" width="0" style="89" hidden="1" customWidth="1"/>
    <col min="11283" max="11283" width="11.42578125" style="89" customWidth="1"/>
    <col min="11284" max="11520" width="11.42578125" style="89"/>
    <col min="11521" max="11521" width="13.28515625" style="89" customWidth="1"/>
    <col min="11522" max="11523" width="10.28515625" style="89" customWidth="1"/>
    <col min="11524" max="11524" width="41.42578125" style="89" customWidth="1"/>
    <col min="11525" max="11525" width="34.42578125" style="89" customWidth="1"/>
    <col min="11526" max="11526" width="38.42578125" style="89" customWidth="1"/>
    <col min="11527" max="11527" width="8.28515625" style="89" customWidth="1"/>
    <col min="11528" max="11528" width="7.7109375" style="89" customWidth="1"/>
    <col min="11529" max="11529" width="8.140625" style="89" customWidth="1"/>
    <col min="11530" max="11530" width="25.7109375" style="89" customWidth="1"/>
    <col min="11531" max="11531" width="13.7109375" style="89" customWidth="1"/>
    <col min="11532" max="11532" width="11.42578125" style="89" customWidth="1"/>
    <col min="11533" max="11538" width="0" style="89" hidden="1" customWidth="1"/>
    <col min="11539" max="11539" width="11.42578125" style="89" customWidth="1"/>
    <col min="11540" max="11776" width="11.42578125" style="89"/>
    <col min="11777" max="11777" width="13.28515625" style="89" customWidth="1"/>
    <col min="11778" max="11779" width="10.28515625" style="89" customWidth="1"/>
    <col min="11780" max="11780" width="41.42578125" style="89" customWidth="1"/>
    <col min="11781" max="11781" width="34.42578125" style="89" customWidth="1"/>
    <col min="11782" max="11782" width="38.42578125" style="89" customWidth="1"/>
    <col min="11783" max="11783" width="8.28515625" style="89" customWidth="1"/>
    <col min="11784" max="11784" width="7.7109375" style="89" customWidth="1"/>
    <col min="11785" max="11785" width="8.140625" style="89" customWidth="1"/>
    <col min="11786" max="11786" width="25.7109375" style="89" customWidth="1"/>
    <col min="11787" max="11787" width="13.7109375" style="89" customWidth="1"/>
    <col min="11788" max="11788" width="11.42578125" style="89" customWidth="1"/>
    <col min="11789" max="11794" width="0" style="89" hidden="1" customWidth="1"/>
    <col min="11795" max="11795" width="11.42578125" style="89" customWidth="1"/>
    <col min="11796" max="12032" width="11.42578125" style="89"/>
    <col min="12033" max="12033" width="13.28515625" style="89" customWidth="1"/>
    <col min="12034" max="12035" width="10.28515625" style="89" customWidth="1"/>
    <col min="12036" max="12036" width="41.42578125" style="89" customWidth="1"/>
    <col min="12037" max="12037" width="34.42578125" style="89" customWidth="1"/>
    <col min="12038" max="12038" width="38.42578125" style="89" customWidth="1"/>
    <col min="12039" max="12039" width="8.28515625" style="89" customWidth="1"/>
    <col min="12040" max="12040" width="7.7109375" style="89" customWidth="1"/>
    <col min="12041" max="12041" width="8.140625" style="89" customWidth="1"/>
    <col min="12042" max="12042" width="25.7109375" style="89" customWidth="1"/>
    <col min="12043" max="12043" width="13.7109375" style="89" customWidth="1"/>
    <col min="12044" max="12044" width="11.42578125" style="89" customWidth="1"/>
    <col min="12045" max="12050" width="0" style="89" hidden="1" customWidth="1"/>
    <col min="12051" max="12051" width="11.42578125" style="89" customWidth="1"/>
    <col min="12052" max="12288" width="11.42578125" style="89"/>
    <col min="12289" max="12289" width="13.28515625" style="89" customWidth="1"/>
    <col min="12290" max="12291" width="10.28515625" style="89" customWidth="1"/>
    <col min="12292" max="12292" width="41.42578125" style="89" customWidth="1"/>
    <col min="12293" max="12293" width="34.42578125" style="89" customWidth="1"/>
    <col min="12294" max="12294" width="38.42578125" style="89" customWidth="1"/>
    <col min="12295" max="12295" width="8.28515625" style="89" customWidth="1"/>
    <col min="12296" max="12296" width="7.7109375" style="89" customWidth="1"/>
    <col min="12297" max="12297" width="8.140625" style="89" customWidth="1"/>
    <col min="12298" max="12298" width="25.7109375" style="89" customWidth="1"/>
    <col min="12299" max="12299" width="13.7109375" style="89" customWidth="1"/>
    <col min="12300" max="12300" width="11.42578125" style="89" customWidth="1"/>
    <col min="12301" max="12306" width="0" style="89" hidden="1" customWidth="1"/>
    <col min="12307" max="12307" width="11.42578125" style="89" customWidth="1"/>
    <col min="12308" max="12544" width="11.42578125" style="89"/>
    <col min="12545" max="12545" width="13.28515625" style="89" customWidth="1"/>
    <col min="12546" max="12547" width="10.28515625" style="89" customWidth="1"/>
    <col min="12548" max="12548" width="41.42578125" style="89" customWidth="1"/>
    <col min="12549" max="12549" width="34.42578125" style="89" customWidth="1"/>
    <col min="12550" max="12550" width="38.42578125" style="89" customWidth="1"/>
    <col min="12551" max="12551" width="8.28515625" style="89" customWidth="1"/>
    <col min="12552" max="12552" width="7.7109375" style="89" customWidth="1"/>
    <col min="12553" max="12553" width="8.140625" style="89" customWidth="1"/>
    <col min="12554" max="12554" width="25.7109375" style="89" customWidth="1"/>
    <col min="12555" max="12555" width="13.7109375" style="89" customWidth="1"/>
    <col min="12556" max="12556" width="11.42578125" style="89" customWidth="1"/>
    <col min="12557" max="12562" width="0" style="89" hidden="1" customWidth="1"/>
    <col min="12563" max="12563" width="11.42578125" style="89" customWidth="1"/>
    <col min="12564" max="12800" width="11.42578125" style="89"/>
    <col min="12801" max="12801" width="13.28515625" style="89" customWidth="1"/>
    <col min="12802" max="12803" width="10.28515625" style="89" customWidth="1"/>
    <col min="12804" max="12804" width="41.42578125" style="89" customWidth="1"/>
    <col min="12805" max="12805" width="34.42578125" style="89" customWidth="1"/>
    <col min="12806" max="12806" width="38.42578125" style="89" customWidth="1"/>
    <col min="12807" max="12807" width="8.28515625" style="89" customWidth="1"/>
    <col min="12808" max="12808" width="7.7109375" style="89" customWidth="1"/>
    <col min="12809" max="12809" width="8.140625" style="89" customWidth="1"/>
    <col min="12810" max="12810" width="25.7109375" style="89" customWidth="1"/>
    <col min="12811" max="12811" width="13.7109375" style="89" customWidth="1"/>
    <col min="12812" max="12812" width="11.42578125" style="89" customWidth="1"/>
    <col min="12813" max="12818" width="0" style="89" hidden="1" customWidth="1"/>
    <col min="12819" max="12819" width="11.42578125" style="89" customWidth="1"/>
    <col min="12820" max="13056" width="11.42578125" style="89"/>
    <col min="13057" max="13057" width="13.28515625" style="89" customWidth="1"/>
    <col min="13058" max="13059" width="10.28515625" style="89" customWidth="1"/>
    <col min="13060" max="13060" width="41.42578125" style="89" customWidth="1"/>
    <col min="13061" max="13061" width="34.42578125" style="89" customWidth="1"/>
    <col min="13062" max="13062" width="38.42578125" style="89" customWidth="1"/>
    <col min="13063" max="13063" width="8.28515625" style="89" customWidth="1"/>
    <col min="13064" max="13064" width="7.7109375" style="89" customWidth="1"/>
    <col min="13065" max="13065" width="8.140625" style="89" customWidth="1"/>
    <col min="13066" max="13066" width="25.7109375" style="89" customWidth="1"/>
    <col min="13067" max="13067" width="13.7109375" style="89" customWidth="1"/>
    <col min="13068" max="13068" width="11.42578125" style="89" customWidth="1"/>
    <col min="13069" max="13074" width="0" style="89" hidden="1" customWidth="1"/>
    <col min="13075" max="13075" width="11.42578125" style="89" customWidth="1"/>
    <col min="13076" max="13312" width="11.42578125" style="89"/>
    <col min="13313" max="13313" width="13.28515625" style="89" customWidth="1"/>
    <col min="13314" max="13315" width="10.28515625" style="89" customWidth="1"/>
    <col min="13316" max="13316" width="41.42578125" style="89" customWidth="1"/>
    <col min="13317" max="13317" width="34.42578125" style="89" customWidth="1"/>
    <col min="13318" max="13318" width="38.42578125" style="89" customWidth="1"/>
    <col min="13319" max="13319" width="8.28515625" style="89" customWidth="1"/>
    <col min="13320" max="13320" width="7.7109375" style="89" customWidth="1"/>
    <col min="13321" max="13321" width="8.140625" style="89" customWidth="1"/>
    <col min="13322" max="13322" width="25.7109375" style="89" customWidth="1"/>
    <col min="13323" max="13323" width="13.7109375" style="89" customWidth="1"/>
    <col min="13324" max="13324" width="11.42578125" style="89" customWidth="1"/>
    <col min="13325" max="13330" width="0" style="89" hidden="1" customWidth="1"/>
    <col min="13331" max="13331" width="11.42578125" style="89" customWidth="1"/>
    <col min="13332" max="13568" width="11.42578125" style="89"/>
    <col min="13569" max="13569" width="13.28515625" style="89" customWidth="1"/>
    <col min="13570" max="13571" width="10.28515625" style="89" customWidth="1"/>
    <col min="13572" max="13572" width="41.42578125" style="89" customWidth="1"/>
    <col min="13573" max="13573" width="34.42578125" style="89" customWidth="1"/>
    <col min="13574" max="13574" width="38.42578125" style="89" customWidth="1"/>
    <col min="13575" max="13575" width="8.28515625" style="89" customWidth="1"/>
    <col min="13576" max="13576" width="7.7109375" style="89" customWidth="1"/>
    <col min="13577" max="13577" width="8.140625" style="89" customWidth="1"/>
    <col min="13578" max="13578" width="25.7109375" style="89" customWidth="1"/>
    <col min="13579" max="13579" width="13.7109375" style="89" customWidth="1"/>
    <col min="13580" max="13580" width="11.42578125" style="89" customWidth="1"/>
    <col min="13581" max="13586" width="0" style="89" hidden="1" customWidth="1"/>
    <col min="13587" max="13587" width="11.42578125" style="89" customWidth="1"/>
    <col min="13588" max="13824" width="11.42578125" style="89"/>
    <col min="13825" max="13825" width="13.28515625" style="89" customWidth="1"/>
    <col min="13826" max="13827" width="10.28515625" style="89" customWidth="1"/>
    <col min="13828" max="13828" width="41.42578125" style="89" customWidth="1"/>
    <col min="13829" max="13829" width="34.42578125" style="89" customWidth="1"/>
    <col min="13830" max="13830" width="38.42578125" style="89" customWidth="1"/>
    <col min="13831" max="13831" width="8.28515625" style="89" customWidth="1"/>
    <col min="13832" max="13832" width="7.7109375" style="89" customWidth="1"/>
    <col min="13833" max="13833" width="8.140625" style="89" customWidth="1"/>
    <col min="13834" max="13834" width="25.7109375" style="89" customWidth="1"/>
    <col min="13835" max="13835" width="13.7109375" style="89" customWidth="1"/>
    <col min="13836" max="13836" width="11.42578125" style="89" customWidth="1"/>
    <col min="13837" max="13842" width="0" style="89" hidden="1" customWidth="1"/>
    <col min="13843" max="13843" width="11.42578125" style="89" customWidth="1"/>
    <col min="13844" max="14080" width="11.42578125" style="89"/>
    <col min="14081" max="14081" width="13.28515625" style="89" customWidth="1"/>
    <col min="14082" max="14083" width="10.28515625" style="89" customWidth="1"/>
    <col min="14084" max="14084" width="41.42578125" style="89" customWidth="1"/>
    <col min="14085" max="14085" width="34.42578125" style="89" customWidth="1"/>
    <col min="14086" max="14086" width="38.42578125" style="89" customWidth="1"/>
    <col min="14087" max="14087" width="8.28515625" style="89" customWidth="1"/>
    <col min="14088" max="14088" width="7.7109375" style="89" customWidth="1"/>
    <col min="14089" max="14089" width="8.140625" style="89" customWidth="1"/>
    <col min="14090" max="14090" width="25.7109375" style="89" customWidth="1"/>
    <col min="14091" max="14091" width="13.7109375" style="89" customWidth="1"/>
    <col min="14092" max="14092" width="11.42578125" style="89" customWidth="1"/>
    <col min="14093" max="14098" width="0" style="89" hidden="1" customWidth="1"/>
    <col min="14099" max="14099" width="11.42578125" style="89" customWidth="1"/>
    <col min="14100" max="14336" width="11.42578125" style="89"/>
    <col min="14337" max="14337" width="13.28515625" style="89" customWidth="1"/>
    <col min="14338" max="14339" width="10.28515625" style="89" customWidth="1"/>
    <col min="14340" max="14340" width="41.42578125" style="89" customWidth="1"/>
    <col min="14341" max="14341" width="34.42578125" style="89" customWidth="1"/>
    <col min="14342" max="14342" width="38.42578125" style="89" customWidth="1"/>
    <col min="14343" max="14343" width="8.28515625" style="89" customWidth="1"/>
    <col min="14344" max="14344" width="7.7109375" style="89" customWidth="1"/>
    <col min="14345" max="14345" width="8.140625" style="89" customWidth="1"/>
    <col min="14346" max="14346" width="25.7109375" style="89" customWidth="1"/>
    <col min="14347" max="14347" width="13.7109375" style="89" customWidth="1"/>
    <col min="14348" max="14348" width="11.42578125" style="89" customWidth="1"/>
    <col min="14349" max="14354" width="0" style="89" hidden="1" customWidth="1"/>
    <col min="14355" max="14355" width="11.42578125" style="89" customWidth="1"/>
    <col min="14356" max="14592" width="11.42578125" style="89"/>
    <col min="14593" max="14593" width="13.28515625" style="89" customWidth="1"/>
    <col min="14594" max="14595" width="10.28515625" style="89" customWidth="1"/>
    <col min="14596" max="14596" width="41.42578125" style="89" customWidth="1"/>
    <col min="14597" max="14597" width="34.42578125" style="89" customWidth="1"/>
    <col min="14598" max="14598" width="38.42578125" style="89" customWidth="1"/>
    <col min="14599" max="14599" width="8.28515625" style="89" customWidth="1"/>
    <col min="14600" max="14600" width="7.7109375" style="89" customWidth="1"/>
    <col min="14601" max="14601" width="8.140625" style="89" customWidth="1"/>
    <col min="14602" max="14602" width="25.7109375" style="89" customWidth="1"/>
    <col min="14603" max="14603" width="13.7109375" style="89" customWidth="1"/>
    <col min="14604" max="14604" width="11.42578125" style="89" customWidth="1"/>
    <col min="14605" max="14610" width="0" style="89" hidden="1" customWidth="1"/>
    <col min="14611" max="14611" width="11.42578125" style="89" customWidth="1"/>
    <col min="14612" max="14848" width="11.42578125" style="89"/>
    <col min="14849" max="14849" width="13.28515625" style="89" customWidth="1"/>
    <col min="14850" max="14851" width="10.28515625" style="89" customWidth="1"/>
    <col min="14852" max="14852" width="41.42578125" style="89" customWidth="1"/>
    <col min="14853" max="14853" width="34.42578125" style="89" customWidth="1"/>
    <col min="14854" max="14854" width="38.42578125" style="89" customWidth="1"/>
    <col min="14855" max="14855" width="8.28515625" style="89" customWidth="1"/>
    <col min="14856" max="14856" width="7.7109375" style="89" customWidth="1"/>
    <col min="14857" max="14857" width="8.140625" style="89" customWidth="1"/>
    <col min="14858" max="14858" width="25.7109375" style="89" customWidth="1"/>
    <col min="14859" max="14859" width="13.7109375" style="89" customWidth="1"/>
    <col min="14860" max="14860" width="11.42578125" style="89" customWidth="1"/>
    <col min="14861" max="14866" width="0" style="89" hidden="1" customWidth="1"/>
    <col min="14867" max="14867" width="11.42578125" style="89" customWidth="1"/>
    <col min="14868" max="15104" width="11.42578125" style="89"/>
    <col min="15105" max="15105" width="13.28515625" style="89" customWidth="1"/>
    <col min="15106" max="15107" width="10.28515625" style="89" customWidth="1"/>
    <col min="15108" max="15108" width="41.42578125" style="89" customWidth="1"/>
    <col min="15109" max="15109" width="34.42578125" style="89" customWidth="1"/>
    <col min="15110" max="15110" width="38.42578125" style="89" customWidth="1"/>
    <col min="15111" max="15111" width="8.28515625" style="89" customWidth="1"/>
    <col min="15112" max="15112" width="7.7109375" style="89" customWidth="1"/>
    <col min="15113" max="15113" width="8.140625" style="89" customWidth="1"/>
    <col min="15114" max="15114" width="25.7109375" style="89" customWidth="1"/>
    <col min="15115" max="15115" width="13.7109375" style="89" customWidth="1"/>
    <col min="15116" max="15116" width="11.42578125" style="89" customWidth="1"/>
    <col min="15117" max="15122" width="0" style="89" hidden="1" customWidth="1"/>
    <col min="15123" max="15123" width="11.42578125" style="89" customWidth="1"/>
    <col min="15124" max="15360" width="11.42578125" style="89"/>
    <col min="15361" max="15361" width="13.28515625" style="89" customWidth="1"/>
    <col min="15362" max="15363" width="10.28515625" style="89" customWidth="1"/>
    <col min="15364" max="15364" width="41.42578125" style="89" customWidth="1"/>
    <col min="15365" max="15365" width="34.42578125" style="89" customWidth="1"/>
    <col min="15366" max="15366" width="38.42578125" style="89" customWidth="1"/>
    <col min="15367" max="15367" width="8.28515625" style="89" customWidth="1"/>
    <col min="15368" max="15368" width="7.7109375" style="89" customWidth="1"/>
    <col min="15369" max="15369" width="8.140625" style="89" customWidth="1"/>
    <col min="15370" max="15370" width="25.7109375" style="89" customWidth="1"/>
    <col min="15371" max="15371" width="13.7109375" style="89" customWidth="1"/>
    <col min="15372" max="15372" width="11.42578125" style="89" customWidth="1"/>
    <col min="15373" max="15378" width="0" style="89" hidden="1" customWidth="1"/>
    <col min="15379" max="15379" width="11.42578125" style="89" customWidth="1"/>
    <col min="15380" max="15616" width="11.42578125" style="89"/>
    <col min="15617" max="15617" width="13.28515625" style="89" customWidth="1"/>
    <col min="15618" max="15619" width="10.28515625" style="89" customWidth="1"/>
    <col min="15620" max="15620" width="41.42578125" style="89" customWidth="1"/>
    <col min="15621" max="15621" width="34.42578125" style="89" customWidth="1"/>
    <col min="15622" max="15622" width="38.42578125" style="89" customWidth="1"/>
    <col min="15623" max="15623" width="8.28515625" style="89" customWidth="1"/>
    <col min="15624" max="15624" width="7.7109375" style="89" customWidth="1"/>
    <col min="15625" max="15625" width="8.140625" style="89" customWidth="1"/>
    <col min="15626" max="15626" width="25.7109375" style="89" customWidth="1"/>
    <col min="15627" max="15627" width="13.7109375" style="89" customWidth="1"/>
    <col min="15628" max="15628" width="11.42578125" style="89" customWidth="1"/>
    <col min="15629" max="15634" width="0" style="89" hidden="1" customWidth="1"/>
    <col min="15635" max="15635" width="11.42578125" style="89" customWidth="1"/>
    <col min="15636" max="15872" width="11.42578125" style="89"/>
    <col min="15873" max="15873" width="13.28515625" style="89" customWidth="1"/>
    <col min="15874" max="15875" width="10.28515625" style="89" customWidth="1"/>
    <col min="15876" max="15876" width="41.42578125" style="89" customWidth="1"/>
    <col min="15877" max="15877" width="34.42578125" style="89" customWidth="1"/>
    <col min="15878" max="15878" width="38.42578125" style="89" customWidth="1"/>
    <col min="15879" max="15879" width="8.28515625" style="89" customWidth="1"/>
    <col min="15880" max="15880" width="7.7109375" style="89" customWidth="1"/>
    <col min="15881" max="15881" width="8.140625" style="89" customWidth="1"/>
    <col min="15882" max="15882" width="25.7109375" style="89" customWidth="1"/>
    <col min="15883" max="15883" width="13.7109375" style="89" customWidth="1"/>
    <col min="15884" max="15884" width="11.42578125" style="89" customWidth="1"/>
    <col min="15885" max="15890" width="0" style="89" hidden="1" customWidth="1"/>
    <col min="15891" max="15891" width="11.42578125" style="89" customWidth="1"/>
    <col min="15892" max="16128" width="11.42578125" style="89"/>
    <col min="16129" max="16129" width="13.28515625" style="89" customWidth="1"/>
    <col min="16130" max="16131" width="10.28515625" style="89" customWidth="1"/>
    <col min="16132" max="16132" width="41.42578125" style="89" customWidth="1"/>
    <col min="16133" max="16133" width="34.42578125" style="89" customWidth="1"/>
    <col min="16134" max="16134" width="38.42578125" style="89" customWidth="1"/>
    <col min="16135" max="16135" width="8.28515625" style="89" customWidth="1"/>
    <col min="16136" max="16136" width="7.7109375" style="89" customWidth="1"/>
    <col min="16137" max="16137" width="8.140625" style="89" customWidth="1"/>
    <col min="16138" max="16138" width="25.7109375" style="89" customWidth="1"/>
    <col min="16139" max="16139" width="13.7109375" style="89" customWidth="1"/>
    <col min="16140" max="16140" width="11.42578125" style="89" customWidth="1"/>
    <col min="16141" max="16146" width="0" style="89" hidden="1" customWidth="1"/>
    <col min="16147" max="16147" width="11.42578125" style="89" customWidth="1"/>
    <col min="16148" max="16384" width="11.42578125" style="89"/>
  </cols>
  <sheetData>
    <row r="1" spans="1:18" s="250" customFormat="1" ht="13.5" customHeight="1" x14ac:dyDescent="0.2">
      <c r="A1" s="334" t="s">
        <v>1902</v>
      </c>
      <c r="B1" s="249" t="s">
        <v>3331</v>
      </c>
      <c r="C1" s="334" t="s">
        <v>3332</v>
      </c>
      <c r="D1" s="334" t="s">
        <v>552</v>
      </c>
      <c r="E1" s="334" t="s">
        <v>587</v>
      </c>
      <c r="F1" s="334" t="s">
        <v>300</v>
      </c>
      <c r="G1" s="334" t="s">
        <v>1765</v>
      </c>
      <c r="H1" s="334" t="s">
        <v>578</v>
      </c>
      <c r="I1" s="337" t="s">
        <v>1766</v>
      </c>
      <c r="J1" s="334" t="s">
        <v>3333</v>
      </c>
      <c r="K1" s="334" t="s">
        <v>3334</v>
      </c>
      <c r="M1" s="340" t="s">
        <v>3335</v>
      </c>
      <c r="N1" s="340" t="s">
        <v>3336</v>
      </c>
      <c r="O1" s="329" t="s">
        <v>3337</v>
      </c>
      <c r="P1" s="251"/>
      <c r="Q1" s="330" t="s">
        <v>1902</v>
      </c>
      <c r="R1" s="331" t="s">
        <v>1902</v>
      </c>
    </row>
    <row r="2" spans="1:18" s="250" customFormat="1" ht="22.5" customHeight="1" x14ac:dyDescent="0.2">
      <c r="A2" s="335"/>
      <c r="B2" s="252" t="s">
        <v>3338</v>
      </c>
      <c r="C2" s="335"/>
      <c r="D2" s="335"/>
      <c r="E2" s="335"/>
      <c r="F2" s="335"/>
      <c r="G2" s="335"/>
      <c r="H2" s="335"/>
      <c r="I2" s="338"/>
      <c r="J2" s="335"/>
      <c r="K2" s="335"/>
      <c r="M2" s="329"/>
      <c r="N2" s="329"/>
      <c r="O2" s="329"/>
      <c r="P2" s="251"/>
      <c r="Q2" s="330"/>
      <c r="R2" s="332"/>
    </row>
    <row r="3" spans="1:18" s="250" customFormat="1" x14ac:dyDescent="0.2">
      <c r="A3" s="336"/>
      <c r="B3" s="253"/>
      <c r="C3" s="336"/>
      <c r="D3" s="336"/>
      <c r="E3" s="336"/>
      <c r="F3" s="336"/>
      <c r="G3" s="336"/>
      <c r="H3" s="336"/>
      <c r="I3" s="339"/>
      <c r="J3" s="336"/>
      <c r="K3" s="336"/>
      <c r="M3" s="329"/>
      <c r="N3" s="329"/>
      <c r="O3" s="329"/>
      <c r="P3" s="251"/>
      <c r="Q3" s="330"/>
      <c r="R3" s="333"/>
    </row>
    <row r="4" spans="1:18" s="250" customFormat="1" x14ac:dyDescent="0.2">
      <c r="A4" s="136" t="s">
        <v>370</v>
      </c>
      <c r="B4" s="137">
        <v>1</v>
      </c>
      <c r="C4" s="137"/>
      <c r="D4" s="138" t="s">
        <v>341</v>
      </c>
      <c r="E4" s="136"/>
      <c r="F4" s="254"/>
      <c r="G4" s="140" t="s">
        <v>597</v>
      </c>
      <c r="H4" s="137" t="s">
        <v>444</v>
      </c>
      <c r="I4" s="255">
        <v>0</v>
      </c>
      <c r="J4" s="256" t="s">
        <v>938</v>
      </c>
      <c r="K4" s="257"/>
      <c r="Q4" s="136" t="s">
        <v>370</v>
      </c>
      <c r="R4" s="258" t="s">
        <v>370</v>
      </c>
    </row>
    <row r="5" spans="1:18" s="259" customFormat="1" x14ac:dyDescent="0.2">
      <c r="A5" s="136" t="s">
        <v>333</v>
      </c>
      <c r="B5" s="137">
        <v>2</v>
      </c>
      <c r="C5" s="137"/>
      <c r="D5" s="138" t="s">
        <v>335</v>
      </c>
      <c r="E5" s="136"/>
      <c r="F5" s="254"/>
      <c r="G5" s="140" t="s">
        <v>338</v>
      </c>
      <c r="H5" s="137" t="s">
        <v>445</v>
      </c>
      <c r="I5" s="255">
        <v>0</v>
      </c>
      <c r="J5" s="256" t="s">
        <v>938</v>
      </c>
      <c r="K5" s="257"/>
      <c r="Q5" s="136" t="s">
        <v>333</v>
      </c>
      <c r="R5" s="258" t="s">
        <v>333</v>
      </c>
    </row>
    <row r="6" spans="1:18" s="259" customFormat="1" x14ac:dyDescent="0.2">
      <c r="A6" s="136" t="s">
        <v>334</v>
      </c>
      <c r="B6" s="137">
        <v>3</v>
      </c>
      <c r="C6" s="137"/>
      <c r="D6" s="138" t="s">
        <v>933</v>
      </c>
      <c r="E6" s="136"/>
      <c r="F6" s="254"/>
      <c r="G6" s="140" t="s">
        <v>337</v>
      </c>
      <c r="H6" s="137" t="s">
        <v>446</v>
      </c>
      <c r="I6" s="255">
        <v>0</v>
      </c>
      <c r="J6" s="256" t="s">
        <v>938</v>
      </c>
      <c r="K6" s="257"/>
      <c r="Q6" s="136" t="s">
        <v>334</v>
      </c>
      <c r="R6" s="258" t="s">
        <v>334</v>
      </c>
    </row>
    <row r="7" spans="1:18" ht="12.75" customHeight="1" x14ac:dyDescent="0.2">
      <c r="A7" s="260" t="s">
        <v>3339</v>
      </c>
      <c r="B7" s="261"/>
      <c r="C7" s="261"/>
      <c r="D7" s="261"/>
      <c r="E7" s="261"/>
      <c r="F7" s="261"/>
      <c r="G7" s="261"/>
      <c r="H7" s="261"/>
      <c r="I7" s="261"/>
      <c r="J7" s="261"/>
      <c r="K7" s="262"/>
      <c r="P7" s="89">
        <f>B6</f>
        <v>3</v>
      </c>
      <c r="Q7" s="260"/>
      <c r="R7" s="261"/>
    </row>
    <row r="8" spans="1:18" x14ac:dyDescent="0.2">
      <c r="A8" s="263" t="s">
        <v>3340</v>
      </c>
      <c r="B8" s="264">
        <f t="shared" ref="B8:B71" si="0">IF(A8&lt;&gt;"",IF(O8="x",R8,P8),"")</f>
        <v>4</v>
      </c>
      <c r="C8" s="264" t="str">
        <f t="shared" ref="C8:C71" si="1">IF(A8&lt;&gt;"",IF(N8="x","AKTUELL","BEGINN"),"")</f>
        <v>AKTUELL</v>
      </c>
      <c r="D8" s="265" t="s">
        <v>557</v>
      </c>
      <c r="E8" s="265" t="s">
        <v>1287</v>
      </c>
      <c r="F8" s="265" t="s">
        <v>583</v>
      </c>
      <c r="G8" s="264">
        <v>0</v>
      </c>
      <c r="H8" s="264" t="s">
        <v>449</v>
      </c>
      <c r="I8" s="266">
        <v>0</v>
      </c>
      <c r="J8" s="266"/>
      <c r="K8" s="264" t="s">
        <v>3341</v>
      </c>
      <c r="N8" s="89" t="s">
        <v>3193</v>
      </c>
      <c r="P8" s="89">
        <f t="shared" ref="P8:P71" si="2">IF(AND(O8="",A8&lt;&gt;""),P7+1,P7)</f>
        <v>4</v>
      </c>
      <c r="Q8" s="263" t="str">
        <f t="shared" ref="Q8:Q71" si="3">IF(R8&lt;&gt;"",IF(M8="x",$M$1&amp;R8,IF(N8="x",$N$1&amp;R8,"")),"")</f>
        <v>nrwa_partner</v>
      </c>
      <c r="R8" s="267" t="s">
        <v>478</v>
      </c>
    </row>
    <row r="9" spans="1:18" x14ac:dyDescent="0.2">
      <c r="A9" s="263" t="s">
        <v>3342</v>
      </c>
      <c r="B9" s="264" t="str">
        <f t="shared" si="0"/>
        <v/>
      </c>
      <c r="C9" s="264" t="str">
        <f t="shared" si="1"/>
        <v/>
      </c>
      <c r="D9" s="265"/>
      <c r="E9" s="265"/>
      <c r="F9" s="265" t="s">
        <v>577</v>
      </c>
      <c r="G9" s="264">
        <v>1</v>
      </c>
      <c r="H9" s="264"/>
      <c r="I9" s="266"/>
      <c r="J9" s="266"/>
      <c r="K9" s="264"/>
      <c r="N9" s="89" t="s">
        <v>3193</v>
      </c>
      <c r="P9" s="89">
        <f t="shared" si="2"/>
        <v>4</v>
      </c>
      <c r="Q9" s="263" t="str">
        <f t="shared" si="3"/>
        <v/>
      </c>
      <c r="R9" s="267"/>
    </row>
    <row r="10" spans="1:18" x14ac:dyDescent="0.2">
      <c r="A10" s="263" t="s">
        <v>3342</v>
      </c>
      <c r="B10" s="264" t="str">
        <f t="shared" si="0"/>
        <v/>
      </c>
      <c r="C10" s="264" t="str">
        <f t="shared" si="1"/>
        <v/>
      </c>
      <c r="D10" s="265"/>
      <c r="E10" s="265"/>
      <c r="F10" s="265" t="s">
        <v>586</v>
      </c>
      <c r="G10" s="264">
        <v>2</v>
      </c>
      <c r="H10" s="264"/>
      <c r="I10" s="266"/>
      <c r="J10" s="268"/>
      <c r="K10" s="264"/>
      <c r="N10" s="89" t="s">
        <v>3193</v>
      </c>
      <c r="P10" s="89">
        <f t="shared" si="2"/>
        <v>4</v>
      </c>
      <c r="Q10" s="263" t="str">
        <f t="shared" si="3"/>
        <v/>
      </c>
      <c r="R10" s="267"/>
    </row>
    <row r="11" spans="1:18" x14ac:dyDescent="0.2">
      <c r="A11" s="263" t="s">
        <v>3343</v>
      </c>
      <c r="B11" s="264">
        <f t="shared" si="0"/>
        <v>5</v>
      </c>
      <c r="C11" s="264" t="str">
        <f t="shared" si="1"/>
        <v>AKTUELL</v>
      </c>
      <c r="D11" s="265" t="s">
        <v>557</v>
      </c>
      <c r="E11" s="265" t="s">
        <v>239</v>
      </c>
      <c r="F11" s="265" t="s">
        <v>583</v>
      </c>
      <c r="G11" s="264">
        <v>0</v>
      </c>
      <c r="H11" s="264" t="s">
        <v>449</v>
      </c>
      <c r="I11" s="266">
        <v>0</v>
      </c>
      <c r="J11" s="268"/>
      <c r="K11" s="264" t="s">
        <v>3344</v>
      </c>
      <c r="N11" s="89" t="s">
        <v>3193</v>
      </c>
      <c r="P11" s="89">
        <f t="shared" si="2"/>
        <v>5</v>
      </c>
      <c r="Q11" s="263" t="str">
        <f t="shared" si="3"/>
        <v>nrwa_lebensit</v>
      </c>
      <c r="R11" s="267" t="s">
        <v>479</v>
      </c>
    </row>
    <row r="12" spans="1:18" x14ac:dyDescent="0.2">
      <c r="A12" s="263" t="s">
        <v>3342</v>
      </c>
      <c r="B12" s="264" t="str">
        <f t="shared" si="0"/>
        <v/>
      </c>
      <c r="C12" s="264" t="str">
        <f t="shared" si="1"/>
        <v/>
      </c>
      <c r="D12" s="265"/>
      <c r="E12" s="265"/>
      <c r="F12" s="265" t="s">
        <v>577</v>
      </c>
      <c r="G12" s="264">
        <v>1</v>
      </c>
      <c r="H12" s="264"/>
      <c r="I12" s="266"/>
      <c r="J12" s="268"/>
      <c r="K12" s="264"/>
      <c r="N12" s="89" t="s">
        <v>3193</v>
      </c>
      <c r="P12" s="89">
        <f t="shared" si="2"/>
        <v>5</v>
      </c>
      <c r="Q12" s="263" t="str">
        <f t="shared" si="3"/>
        <v/>
      </c>
      <c r="R12" s="267"/>
    </row>
    <row r="13" spans="1:18" x14ac:dyDescent="0.2">
      <c r="A13" s="263" t="s">
        <v>3342</v>
      </c>
      <c r="B13" s="264" t="str">
        <f t="shared" si="0"/>
        <v/>
      </c>
      <c r="C13" s="264" t="str">
        <f t="shared" si="1"/>
        <v/>
      </c>
      <c r="D13" s="265"/>
      <c r="E13" s="265"/>
      <c r="F13" s="265" t="s">
        <v>586</v>
      </c>
      <c r="G13" s="264">
        <v>2</v>
      </c>
      <c r="H13" s="264"/>
      <c r="I13" s="266"/>
      <c r="J13" s="268"/>
      <c r="K13" s="264"/>
      <c r="N13" s="89" t="s">
        <v>3193</v>
      </c>
      <c r="P13" s="89">
        <f t="shared" si="2"/>
        <v>5</v>
      </c>
      <c r="Q13" s="263" t="str">
        <f t="shared" si="3"/>
        <v/>
      </c>
      <c r="R13" s="267"/>
    </row>
    <row r="14" spans="1:18" x14ac:dyDescent="0.2">
      <c r="A14" s="263" t="s">
        <v>3345</v>
      </c>
      <c r="B14" s="264">
        <f t="shared" si="0"/>
        <v>6</v>
      </c>
      <c r="C14" s="264" t="str">
        <f t="shared" si="1"/>
        <v>AKTUELL</v>
      </c>
      <c r="D14" s="265" t="s">
        <v>557</v>
      </c>
      <c r="E14" s="265" t="s">
        <v>1288</v>
      </c>
      <c r="F14" s="265" t="s">
        <v>583</v>
      </c>
      <c r="G14" s="264">
        <v>0</v>
      </c>
      <c r="H14" s="264" t="s">
        <v>449</v>
      </c>
      <c r="I14" s="266">
        <v>0</v>
      </c>
      <c r="J14" s="268"/>
      <c r="K14" s="264" t="s">
        <v>3346</v>
      </c>
      <c r="N14" s="89" t="s">
        <v>3193</v>
      </c>
      <c r="P14" s="89">
        <f t="shared" si="2"/>
        <v>6</v>
      </c>
      <c r="Q14" s="263" t="str">
        <f t="shared" si="3"/>
        <v>nrwa_lebensit1</v>
      </c>
      <c r="R14" s="267" t="s">
        <v>480</v>
      </c>
    </row>
    <row r="15" spans="1:18" ht="11.25" customHeight="1" x14ac:dyDescent="0.2">
      <c r="A15" s="263" t="s">
        <v>3342</v>
      </c>
      <c r="B15" s="264" t="str">
        <f t="shared" si="0"/>
        <v/>
      </c>
      <c r="C15" s="264" t="str">
        <f t="shared" si="1"/>
        <v/>
      </c>
      <c r="D15" s="265"/>
      <c r="E15" s="265"/>
      <c r="F15" s="265" t="s">
        <v>577</v>
      </c>
      <c r="G15" s="264">
        <v>1</v>
      </c>
      <c r="H15" s="264"/>
      <c r="I15" s="266"/>
      <c r="J15" s="268"/>
      <c r="K15" s="264"/>
      <c r="N15" s="89" t="s">
        <v>3193</v>
      </c>
      <c r="P15" s="89">
        <f t="shared" si="2"/>
        <v>6</v>
      </c>
      <c r="Q15" s="263" t="str">
        <f t="shared" si="3"/>
        <v/>
      </c>
      <c r="R15" s="267"/>
    </row>
    <row r="16" spans="1:18" ht="11.25" customHeight="1" x14ac:dyDescent="0.2">
      <c r="A16" s="263" t="s">
        <v>3342</v>
      </c>
      <c r="B16" s="264" t="str">
        <f t="shared" si="0"/>
        <v/>
      </c>
      <c r="C16" s="264" t="str">
        <f t="shared" si="1"/>
        <v/>
      </c>
      <c r="D16" s="265"/>
      <c r="E16" s="265"/>
      <c r="F16" s="265" t="s">
        <v>586</v>
      </c>
      <c r="G16" s="264">
        <v>2</v>
      </c>
      <c r="H16" s="264"/>
      <c r="I16" s="266"/>
      <c r="J16" s="268"/>
      <c r="K16" s="264"/>
      <c r="N16" s="89" t="s">
        <v>3193</v>
      </c>
      <c r="P16" s="89">
        <f t="shared" si="2"/>
        <v>6</v>
      </c>
      <c r="Q16" s="263" t="str">
        <f t="shared" si="3"/>
        <v/>
      </c>
      <c r="R16" s="267"/>
    </row>
    <row r="17" spans="1:18" x14ac:dyDescent="0.2">
      <c r="A17" s="263" t="s">
        <v>3347</v>
      </c>
      <c r="B17" s="264">
        <f t="shared" si="0"/>
        <v>7</v>
      </c>
      <c r="C17" s="264" t="str">
        <f t="shared" si="1"/>
        <v>AKTUELL</v>
      </c>
      <c r="D17" s="265" t="s">
        <v>557</v>
      </c>
      <c r="E17" s="265" t="s">
        <v>1289</v>
      </c>
      <c r="F17" s="265" t="s">
        <v>583</v>
      </c>
      <c r="G17" s="264">
        <v>0</v>
      </c>
      <c r="H17" s="264" t="s">
        <v>449</v>
      </c>
      <c r="I17" s="266">
        <v>0</v>
      </c>
      <c r="J17" s="268"/>
      <c r="K17" s="264" t="s">
        <v>3348</v>
      </c>
      <c r="N17" s="89" t="s">
        <v>3193</v>
      </c>
      <c r="P17" s="89">
        <f t="shared" si="2"/>
        <v>7</v>
      </c>
      <c r="Q17" s="263" t="str">
        <f t="shared" si="3"/>
        <v>nrwa_lebensit2</v>
      </c>
      <c r="R17" s="267" t="s">
        <v>481</v>
      </c>
    </row>
    <row r="18" spans="1:18" ht="11.25" customHeight="1" x14ac:dyDescent="0.2">
      <c r="A18" s="263" t="s">
        <v>3342</v>
      </c>
      <c r="B18" s="264" t="str">
        <f t="shared" si="0"/>
        <v/>
      </c>
      <c r="C18" s="264" t="str">
        <f t="shared" si="1"/>
        <v/>
      </c>
      <c r="D18" s="265"/>
      <c r="E18" s="265"/>
      <c r="F18" s="265" t="s">
        <v>577</v>
      </c>
      <c r="G18" s="264">
        <v>1</v>
      </c>
      <c r="H18" s="264"/>
      <c r="I18" s="266"/>
      <c r="J18" s="268"/>
      <c r="K18" s="264"/>
      <c r="N18" s="89" t="s">
        <v>3193</v>
      </c>
      <c r="P18" s="89">
        <f t="shared" si="2"/>
        <v>7</v>
      </c>
      <c r="Q18" s="263" t="str">
        <f t="shared" si="3"/>
        <v/>
      </c>
      <c r="R18" s="267"/>
    </row>
    <row r="19" spans="1:18" x14ac:dyDescent="0.2">
      <c r="A19" s="263" t="s">
        <v>3342</v>
      </c>
      <c r="B19" s="264" t="str">
        <f t="shared" si="0"/>
        <v/>
      </c>
      <c r="C19" s="264" t="str">
        <f t="shared" si="1"/>
        <v/>
      </c>
      <c r="D19" s="265"/>
      <c r="E19" s="265"/>
      <c r="F19" s="265" t="s">
        <v>586</v>
      </c>
      <c r="G19" s="264">
        <v>2</v>
      </c>
      <c r="H19" s="264"/>
      <c r="I19" s="266"/>
      <c r="J19" s="268"/>
      <c r="K19" s="264"/>
      <c r="N19" s="89" t="s">
        <v>3193</v>
      </c>
      <c r="P19" s="89">
        <f t="shared" si="2"/>
        <v>7</v>
      </c>
      <c r="Q19" s="263" t="str">
        <f t="shared" si="3"/>
        <v/>
      </c>
      <c r="R19" s="267"/>
    </row>
    <row r="20" spans="1:18" x14ac:dyDescent="0.2">
      <c r="A20" s="263" t="s">
        <v>3349</v>
      </c>
      <c r="B20" s="264">
        <f t="shared" si="0"/>
        <v>8</v>
      </c>
      <c r="C20" s="264" t="str">
        <f t="shared" si="1"/>
        <v>AKTUELL</v>
      </c>
      <c r="D20" s="265" t="s">
        <v>557</v>
      </c>
      <c r="E20" s="265" t="s">
        <v>1290</v>
      </c>
      <c r="F20" s="265" t="s">
        <v>583</v>
      </c>
      <c r="G20" s="264">
        <v>0</v>
      </c>
      <c r="H20" s="264" t="s">
        <v>449</v>
      </c>
      <c r="I20" s="266">
        <v>0</v>
      </c>
      <c r="J20" s="268"/>
      <c r="K20" s="264" t="s">
        <v>3348</v>
      </c>
      <c r="N20" s="89" t="s">
        <v>3193</v>
      </c>
      <c r="P20" s="89">
        <f t="shared" si="2"/>
        <v>8</v>
      </c>
      <c r="Q20" s="263" t="str">
        <f t="shared" si="3"/>
        <v>nrwa_lebensit3</v>
      </c>
      <c r="R20" s="267" t="s">
        <v>482</v>
      </c>
    </row>
    <row r="21" spans="1:18" x14ac:dyDescent="0.2">
      <c r="A21" s="263" t="s">
        <v>3342</v>
      </c>
      <c r="B21" s="264" t="str">
        <f t="shared" si="0"/>
        <v/>
      </c>
      <c r="C21" s="264" t="str">
        <f t="shared" si="1"/>
        <v/>
      </c>
      <c r="D21" s="265"/>
      <c r="E21" s="265"/>
      <c r="F21" s="265" t="s">
        <v>577</v>
      </c>
      <c r="G21" s="264">
        <v>1</v>
      </c>
      <c r="H21" s="264"/>
      <c r="I21" s="266"/>
      <c r="J21" s="268"/>
      <c r="K21" s="264"/>
      <c r="N21" s="89" t="s">
        <v>3193</v>
      </c>
      <c r="P21" s="89">
        <f t="shared" si="2"/>
        <v>8</v>
      </c>
      <c r="Q21" s="263" t="str">
        <f t="shared" si="3"/>
        <v/>
      </c>
      <c r="R21" s="267"/>
    </row>
    <row r="22" spans="1:18" x14ac:dyDescent="0.2">
      <c r="A22" s="263" t="s">
        <v>3342</v>
      </c>
      <c r="B22" s="264" t="str">
        <f t="shared" si="0"/>
        <v/>
      </c>
      <c r="C22" s="264" t="str">
        <f t="shared" si="1"/>
        <v/>
      </c>
      <c r="D22" s="265"/>
      <c r="E22" s="265"/>
      <c r="F22" s="265" t="s">
        <v>586</v>
      </c>
      <c r="G22" s="264">
        <v>2</v>
      </c>
      <c r="H22" s="264"/>
      <c r="I22" s="266"/>
      <c r="J22" s="268"/>
      <c r="K22" s="264"/>
      <c r="N22" s="89" t="s">
        <v>3193</v>
      </c>
      <c r="P22" s="89">
        <f t="shared" si="2"/>
        <v>8</v>
      </c>
      <c r="Q22" s="263" t="str">
        <f t="shared" si="3"/>
        <v/>
      </c>
      <c r="R22" s="267"/>
    </row>
    <row r="23" spans="1:18" ht="22.5" x14ac:dyDescent="0.2">
      <c r="A23" s="263" t="s">
        <v>3350</v>
      </c>
      <c r="B23" s="264">
        <f t="shared" si="0"/>
        <v>9</v>
      </c>
      <c r="C23" s="264" t="str">
        <f t="shared" si="1"/>
        <v>AKTUELL</v>
      </c>
      <c r="D23" s="265" t="s">
        <v>557</v>
      </c>
      <c r="E23" s="265" t="s">
        <v>1291</v>
      </c>
      <c r="F23" s="265" t="s">
        <v>583</v>
      </c>
      <c r="G23" s="264">
        <v>0</v>
      </c>
      <c r="H23" s="264" t="s">
        <v>449</v>
      </c>
      <c r="I23" s="266">
        <v>0</v>
      </c>
      <c r="J23" s="268"/>
      <c r="K23" s="264" t="s">
        <v>3348</v>
      </c>
      <c r="N23" s="89" t="s">
        <v>3193</v>
      </c>
      <c r="P23" s="89">
        <f t="shared" si="2"/>
        <v>9</v>
      </c>
      <c r="Q23" s="263" t="str">
        <f t="shared" si="3"/>
        <v>nrwa_lebensit4</v>
      </c>
      <c r="R23" s="267" t="s">
        <v>483</v>
      </c>
    </row>
    <row r="24" spans="1:18" x14ac:dyDescent="0.2">
      <c r="A24" s="263" t="s">
        <v>3342</v>
      </c>
      <c r="B24" s="264" t="str">
        <f t="shared" si="0"/>
        <v/>
      </c>
      <c r="C24" s="264" t="str">
        <f t="shared" si="1"/>
        <v/>
      </c>
      <c r="D24" s="265"/>
      <c r="E24" s="265"/>
      <c r="F24" s="265" t="s">
        <v>577</v>
      </c>
      <c r="G24" s="264">
        <v>1</v>
      </c>
      <c r="H24" s="264"/>
      <c r="I24" s="266"/>
      <c r="J24" s="268"/>
      <c r="K24" s="264"/>
      <c r="N24" s="89" t="s">
        <v>3193</v>
      </c>
      <c r="P24" s="89">
        <f t="shared" si="2"/>
        <v>9</v>
      </c>
      <c r="Q24" s="263" t="str">
        <f t="shared" si="3"/>
        <v/>
      </c>
      <c r="R24" s="267"/>
    </row>
    <row r="25" spans="1:18" x14ac:dyDescent="0.2">
      <c r="A25" s="263" t="s">
        <v>3342</v>
      </c>
      <c r="B25" s="264" t="str">
        <f t="shared" si="0"/>
        <v/>
      </c>
      <c r="C25" s="264" t="str">
        <f t="shared" si="1"/>
        <v/>
      </c>
      <c r="D25" s="265"/>
      <c r="E25" s="265"/>
      <c r="F25" s="265" t="s">
        <v>586</v>
      </c>
      <c r="G25" s="264">
        <v>2</v>
      </c>
      <c r="H25" s="264"/>
      <c r="I25" s="266"/>
      <c r="J25" s="268"/>
      <c r="K25" s="264"/>
      <c r="N25" s="89" t="s">
        <v>3193</v>
      </c>
      <c r="P25" s="89">
        <f t="shared" si="2"/>
        <v>9</v>
      </c>
      <c r="Q25" s="263" t="str">
        <f t="shared" si="3"/>
        <v/>
      </c>
      <c r="R25" s="267"/>
    </row>
    <row r="26" spans="1:18" x14ac:dyDescent="0.2">
      <c r="A26" s="263" t="s">
        <v>3351</v>
      </c>
      <c r="B26" s="264">
        <f t="shared" si="0"/>
        <v>10</v>
      </c>
      <c r="C26" s="264" t="str">
        <f t="shared" si="1"/>
        <v>AKTUELL</v>
      </c>
      <c r="D26" s="265" t="s">
        <v>557</v>
      </c>
      <c r="E26" s="265" t="s">
        <v>1292</v>
      </c>
      <c r="F26" s="265" t="s">
        <v>583</v>
      </c>
      <c r="G26" s="264">
        <v>0</v>
      </c>
      <c r="H26" s="264" t="s">
        <v>449</v>
      </c>
      <c r="I26" s="266">
        <v>0</v>
      </c>
      <c r="J26" s="268"/>
      <c r="K26" s="264" t="s">
        <v>3348</v>
      </c>
      <c r="N26" s="89" t="s">
        <v>3193</v>
      </c>
      <c r="P26" s="89">
        <f t="shared" si="2"/>
        <v>10</v>
      </c>
      <c r="Q26" s="263" t="str">
        <f t="shared" si="3"/>
        <v>nrwa_lebensit5</v>
      </c>
      <c r="R26" s="267" t="s">
        <v>484</v>
      </c>
    </row>
    <row r="27" spans="1:18" x14ac:dyDescent="0.2">
      <c r="A27" s="263" t="s">
        <v>3342</v>
      </c>
      <c r="B27" s="264" t="str">
        <f t="shared" si="0"/>
        <v/>
      </c>
      <c r="C27" s="264" t="str">
        <f t="shared" si="1"/>
        <v/>
      </c>
      <c r="D27" s="265"/>
      <c r="E27" s="265"/>
      <c r="F27" s="265" t="s">
        <v>577</v>
      </c>
      <c r="G27" s="264">
        <v>1</v>
      </c>
      <c r="H27" s="264"/>
      <c r="I27" s="266"/>
      <c r="J27" s="268"/>
      <c r="K27" s="264"/>
      <c r="N27" s="89" t="s">
        <v>3193</v>
      </c>
      <c r="P27" s="89">
        <f t="shared" si="2"/>
        <v>10</v>
      </c>
      <c r="Q27" s="263" t="str">
        <f t="shared" si="3"/>
        <v/>
      </c>
      <c r="R27" s="267"/>
    </row>
    <row r="28" spans="1:18" x14ac:dyDescent="0.2">
      <c r="A28" s="263" t="s">
        <v>3342</v>
      </c>
      <c r="B28" s="264" t="str">
        <f t="shared" si="0"/>
        <v/>
      </c>
      <c r="C28" s="264" t="str">
        <f t="shared" si="1"/>
        <v/>
      </c>
      <c r="D28" s="265"/>
      <c r="E28" s="265"/>
      <c r="F28" s="265" t="s">
        <v>586</v>
      </c>
      <c r="G28" s="264">
        <v>2</v>
      </c>
      <c r="H28" s="264"/>
      <c r="I28" s="266"/>
      <c r="J28" s="268"/>
      <c r="K28" s="264"/>
      <c r="N28" s="89" t="s">
        <v>3193</v>
      </c>
      <c r="P28" s="89">
        <f t="shared" si="2"/>
        <v>10</v>
      </c>
      <c r="Q28" s="263" t="str">
        <f t="shared" si="3"/>
        <v/>
      </c>
      <c r="R28" s="267"/>
    </row>
    <row r="29" spans="1:18" x14ac:dyDescent="0.2">
      <c r="A29" s="263" t="s">
        <v>3352</v>
      </c>
      <c r="B29" s="264">
        <f t="shared" si="0"/>
        <v>11</v>
      </c>
      <c r="C29" s="264" t="str">
        <f t="shared" si="1"/>
        <v>BEGINN</v>
      </c>
      <c r="D29" s="269" t="s">
        <v>3353</v>
      </c>
      <c r="E29" s="269" t="s">
        <v>2048</v>
      </c>
      <c r="F29" s="265"/>
      <c r="G29" s="264" t="s">
        <v>303</v>
      </c>
      <c r="H29" s="264" t="s">
        <v>446</v>
      </c>
      <c r="I29" s="266">
        <v>99</v>
      </c>
      <c r="J29" s="268"/>
      <c r="K29" s="264" t="s">
        <v>3354</v>
      </c>
      <c r="M29" s="89" t="s">
        <v>3193</v>
      </c>
      <c r="P29" s="89">
        <f t="shared" si="2"/>
        <v>11</v>
      </c>
      <c r="Q29" s="263" t="str">
        <f t="shared" si="3"/>
        <v>nrwb_kinder031</v>
      </c>
      <c r="R29" s="267" t="s">
        <v>3355</v>
      </c>
    </row>
    <row r="30" spans="1:18" x14ac:dyDescent="0.2">
      <c r="A30" s="263" t="s">
        <v>3356</v>
      </c>
      <c r="B30" s="264">
        <f t="shared" si="0"/>
        <v>12</v>
      </c>
      <c r="C30" s="264" t="str">
        <f t="shared" si="1"/>
        <v>BEGINN</v>
      </c>
      <c r="D30" s="269" t="s">
        <v>3353</v>
      </c>
      <c r="E30" s="269" t="s">
        <v>2049</v>
      </c>
      <c r="F30" s="265"/>
      <c r="G30" s="264" t="s">
        <v>303</v>
      </c>
      <c r="H30" s="264" t="s">
        <v>446</v>
      </c>
      <c r="I30" s="266">
        <v>99</v>
      </c>
      <c r="J30" s="268"/>
      <c r="K30" s="264" t="s">
        <v>3357</v>
      </c>
      <c r="M30" s="89" t="s">
        <v>3193</v>
      </c>
      <c r="P30" s="89">
        <f t="shared" si="2"/>
        <v>12</v>
      </c>
      <c r="Q30" s="263" t="str">
        <f t="shared" si="3"/>
        <v>nrwb_kinder032</v>
      </c>
      <c r="R30" s="267" t="s">
        <v>3358</v>
      </c>
    </row>
    <row r="31" spans="1:18" x14ac:dyDescent="0.2">
      <c r="A31" s="263" t="s">
        <v>3359</v>
      </c>
      <c r="B31" s="264">
        <f t="shared" si="0"/>
        <v>13</v>
      </c>
      <c r="C31" s="264" t="str">
        <f t="shared" si="1"/>
        <v>BEGINN</v>
      </c>
      <c r="D31" s="269" t="s">
        <v>3353</v>
      </c>
      <c r="E31" s="269" t="s">
        <v>2050</v>
      </c>
      <c r="F31" s="265"/>
      <c r="G31" s="264" t="s">
        <v>303</v>
      </c>
      <c r="H31" s="264" t="s">
        <v>446</v>
      </c>
      <c r="I31" s="266">
        <v>99</v>
      </c>
      <c r="J31" s="268"/>
      <c r="K31" s="264" t="s">
        <v>3360</v>
      </c>
      <c r="M31" s="89" t="s">
        <v>3193</v>
      </c>
      <c r="P31" s="89">
        <f t="shared" si="2"/>
        <v>13</v>
      </c>
      <c r="Q31" s="263" t="str">
        <f t="shared" si="3"/>
        <v>nrwb_kinder033</v>
      </c>
      <c r="R31" s="267" t="s">
        <v>3361</v>
      </c>
    </row>
    <row r="32" spans="1:18" x14ac:dyDescent="0.2">
      <c r="A32" s="263" t="s">
        <v>3362</v>
      </c>
      <c r="B32" s="264">
        <f t="shared" si="0"/>
        <v>14</v>
      </c>
      <c r="C32" s="264" t="str">
        <f t="shared" si="1"/>
        <v>BEGINN</v>
      </c>
      <c r="D32" s="269" t="s">
        <v>3353</v>
      </c>
      <c r="E32" s="269" t="s">
        <v>3363</v>
      </c>
      <c r="F32" s="265"/>
      <c r="G32" s="264" t="s">
        <v>303</v>
      </c>
      <c r="H32" s="264" t="s">
        <v>446</v>
      </c>
      <c r="I32" s="266">
        <v>99</v>
      </c>
      <c r="J32" s="268"/>
      <c r="K32" s="264" t="s">
        <v>3364</v>
      </c>
      <c r="M32" s="89" t="s">
        <v>3193</v>
      </c>
      <c r="P32" s="89">
        <f t="shared" si="2"/>
        <v>14</v>
      </c>
      <c r="Q32" s="263" t="str">
        <f t="shared" si="3"/>
        <v>nrwb_kinder034</v>
      </c>
      <c r="R32" s="267" t="s">
        <v>3365</v>
      </c>
    </row>
    <row r="33" spans="1:18" x14ac:dyDescent="0.2">
      <c r="A33" s="263" t="s">
        <v>3366</v>
      </c>
      <c r="B33" s="264">
        <f t="shared" si="0"/>
        <v>15</v>
      </c>
      <c r="C33" s="264" t="str">
        <f t="shared" si="1"/>
        <v>AKTUELL</v>
      </c>
      <c r="D33" s="265" t="s">
        <v>718</v>
      </c>
      <c r="E33" s="265"/>
      <c r="F33" s="265"/>
      <c r="G33" s="264" t="s">
        <v>303</v>
      </c>
      <c r="H33" s="264" t="s">
        <v>446</v>
      </c>
      <c r="I33" s="266">
        <v>99</v>
      </c>
      <c r="J33" s="268"/>
      <c r="K33" s="264" t="s">
        <v>3367</v>
      </c>
      <c r="N33" s="89" t="s">
        <v>3193</v>
      </c>
      <c r="P33" s="89">
        <f t="shared" si="2"/>
        <v>15</v>
      </c>
      <c r="Q33" s="263" t="str">
        <f t="shared" si="3"/>
        <v>nrwa_kinder01</v>
      </c>
      <c r="R33" s="267" t="s">
        <v>1298</v>
      </c>
    </row>
    <row r="34" spans="1:18" x14ac:dyDescent="0.2">
      <c r="A34" s="263" t="s">
        <v>3368</v>
      </c>
      <c r="B34" s="264">
        <f t="shared" si="0"/>
        <v>16</v>
      </c>
      <c r="C34" s="264" t="str">
        <f t="shared" si="1"/>
        <v>AKTUELL</v>
      </c>
      <c r="D34" s="265" t="s">
        <v>719</v>
      </c>
      <c r="E34" s="265"/>
      <c r="F34" s="265"/>
      <c r="G34" s="264" t="s">
        <v>303</v>
      </c>
      <c r="H34" s="264" t="s">
        <v>446</v>
      </c>
      <c r="I34" s="266">
        <v>99</v>
      </c>
      <c r="J34" s="268"/>
      <c r="K34" s="264" t="s">
        <v>3369</v>
      </c>
      <c r="N34" s="89" t="s">
        <v>3193</v>
      </c>
      <c r="P34" s="89">
        <f t="shared" si="2"/>
        <v>16</v>
      </c>
      <c r="Q34" s="263" t="str">
        <f t="shared" si="3"/>
        <v>nrwa_kinder02</v>
      </c>
      <c r="R34" s="267" t="s">
        <v>1299</v>
      </c>
    </row>
    <row r="35" spans="1:18" x14ac:dyDescent="0.2">
      <c r="A35" s="263" t="s">
        <v>3370</v>
      </c>
      <c r="B35" s="264">
        <f t="shared" si="0"/>
        <v>17</v>
      </c>
      <c r="C35" s="264" t="str">
        <f t="shared" si="1"/>
        <v>AKTUELL</v>
      </c>
      <c r="D35" s="265" t="s">
        <v>720</v>
      </c>
      <c r="E35" s="265"/>
      <c r="F35" s="265"/>
      <c r="G35" s="264" t="s">
        <v>303</v>
      </c>
      <c r="H35" s="264" t="s">
        <v>446</v>
      </c>
      <c r="I35" s="266">
        <v>99</v>
      </c>
      <c r="J35" s="268"/>
      <c r="K35" s="264" t="s">
        <v>3371</v>
      </c>
      <c r="N35" s="89" t="s">
        <v>3193</v>
      </c>
      <c r="P35" s="89">
        <f t="shared" si="2"/>
        <v>17</v>
      </c>
      <c r="Q35" s="263" t="str">
        <f t="shared" si="3"/>
        <v>nrwa_kinder03</v>
      </c>
      <c r="R35" s="267" t="s">
        <v>1300</v>
      </c>
    </row>
    <row r="36" spans="1:18" x14ac:dyDescent="0.2">
      <c r="A36" s="263" t="s">
        <v>3372</v>
      </c>
      <c r="B36" s="264">
        <f t="shared" si="0"/>
        <v>18</v>
      </c>
      <c r="C36" s="264" t="str">
        <f t="shared" si="1"/>
        <v>AKTUELL</v>
      </c>
      <c r="D36" s="265" t="s">
        <v>721</v>
      </c>
      <c r="E36" s="265"/>
      <c r="F36" s="265"/>
      <c r="G36" s="264" t="s">
        <v>303</v>
      </c>
      <c r="H36" s="264" t="s">
        <v>446</v>
      </c>
      <c r="I36" s="266">
        <v>99</v>
      </c>
      <c r="J36" s="268"/>
      <c r="K36" s="264" t="s">
        <v>3373</v>
      </c>
      <c r="N36" s="89" t="s">
        <v>3193</v>
      </c>
      <c r="P36" s="89">
        <f t="shared" si="2"/>
        <v>18</v>
      </c>
      <c r="Q36" s="263" t="str">
        <f t="shared" si="3"/>
        <v>nrwa_kinder04</v>
      </c>
      <c r="R36" s="267" t="s">
        <v>1301</v>
      </c>
    </row>
    <row r="37" spans="1:18" x14ac:dyDescent="0.2">
      <c r="A37" s="263" t="s">
        <v>3374</v>
      </c>
      <c r="B37" s="264">
        <f t="shared" si="0"/>
        <v>19</v>
      </c>
      <c r="C37" s="264" t="str">
        <f t="shared" si="1"/>
        <v>AKTUELL</v>
      </c>
      <c r="D37" s="198" t="s">
        <v>3263</v>
      </c>
      <c r="E37" s="265" t="s">
        <v>2022</v>
      </c>
      <c r="F37" s="265"/>
      <c r="G37" s="264" t="s">
        <v>303</v>
      </c>
      <c r="H37" s="264" t="s">
        <v>446</v>
      </c>
      <c r="I37" s="266">
        <v>99</v>
      </c>
      <c r="J37" s="268"/>
      <c r="K37" s="264" t="s">
        <v>3375</v>
      </c>
      <c r="N37" s="89" t="s">
        <v>3193</v>
      </c>
      <c r="P37" s="89">
        <f t="shared" si="2"/>
        <v>19</v>
      </c>
      <c r="Q37" s="263" t="str">
        <f t="shared" si="3"/>
        <v>nrwa_kinder05</v>
      </c>
      <c r="R37" s="267" t="s">
        <v>1302</v>
      </c>
    </row>
    <row r="38" spans="1:18" x14ac:dyDescent="0.2">
      <c r="A38" s="263" t="s">
        <v>3376</v>
      </c>
      <c r="B38" s="264">
        <f t="shared" si="0"/>
        <v>20</v>
      </c>
      <c r="C38" s="264" t="str">
        <f t="shared" si="1"/>
        <v>AKTUELL</v>
      </c>
      <c r="D38" s="198" t="s">
        <v>3263</v>
      </c>
      <c r="E38" s="265" t="s">
        <v>722</v>
      </c>
      <c r="F38" s="265"/>
      <c r="G38" s="264" t="s">
        <v>303</v>
      </c>
      <c r="H38" s="264" t="s">
        <v>446</v>
      </c>
      <c r="I38" s="266">
        <v>99</v>
      </c>
      <c r="J38" s="268"/>
      <c r="K38" s="264" t="s">
        <v>3377</v>
      </c>
      <c r="N38" s="89" t="s">
        <v>3193</v>
      </c>
      <c r="P38" s="89">
        <f t="shared" si="2"/>
        <v>20</v>
      </c>
      <c r="Q38" s="263" t="str">
        <f t="shared" si="3"/>
        <v>nrwa_kinder06</v>
      </c>
      <c r="R38" s="267" t="s">
        <v>1303</v>
      </c>
    </row>
    <row r="39" spans="1:18" x14ac:dyDescent="0.2">
      <c r="A39" s="263" t="s">
        <v>3378</v>
      </c>
      <c r="B39" s="264">
        <f t="shared" si="0"/>
        <v>21</v>
      </c>
      <c r="C39" s="264" t="str">
        <f t="shared" si="1"/>
        <v>AKTUELL</v>
      </c>
      <c r="D39" s="198" t="s">
        <v>3263</v>
      </c>
      <c r="E39" s="265" t="s">
        <v>723</v>
      </c>
      <c r="F39" s="265"/>
      <c r="G39" s="264" t="s">
        <v>303</v>
      </c>
      <c r="H39" s="264" t="s">
        <v>446</v>
      </c>
      <c r="I39" s="266">
        <v>99</v>
      </c>
      <c r="J39" s="268"/>
      <c r="K39" s="264" t="s">
        <v>3379</v>
      </c>
      <c r="N39" s="89" t="s">
        <v>3193</v>
      </c>
      <c r="P39" s="89">
        <f t="shared" si="2"/>
        <v>21</v>
      </c>
      <c r="Q39" s="263" t="str">
        <f t="shared" si="3"/>
        <v>nrwa_kinder07</v>
      </c>
      <c r="R39" s="267" t="s">
        <v>1304</v>
      </c>
    </row>
    <row r="40" spans="1:18" x14ac:dyDescent="0.2">
      <c r="A40" s="263" t="s">
        <v>3380</v>
      </c>
      <c r="B40" s="264">
        <f t="shared" si="0"/>
        <v>22</v>
      </c>
      <c r="C40" s="264" t="str">
        <f t="shared" si="1"/>
        <v>AKTUELL</v>
      </c>
      <c r="D40" s="198" t="s">
        <v>3263</v>
      </c>
      <c r="E40" s="265" t="s">
        <v>724</v>
      </c>
      <c r="F40" s="265"/>
      <c r="G40" s="264" t="s">
        <v>303</v>
      </c>
      <c r="H40" s="264" t="s">
        <v>446</v>
      </c>
      <c r="I40" s="266">
        <v>99</v>
      </c>
      <c r="J40" s="268"/>
      <c r="K40" s="264" t="s">
        <v>3381</v>
      </c>
      <c r="N40" s="89" t="s">
        <v>3193</v>
      </c>
      <c r="P40" s="89">
        <f t="shared" si="2"/>
        <v>22</v>
      </c>
      <c r="Q40" s="263" t="str">
        <f t="shared" si="3"/>
        <v>nrwa_kinder08</v>
      </c>
      <c r="R40" s="267" t="s">
        <v>1305</v>
      </c>
    </row>
    <row r="41" spans="1:18" x14ac:dyDescent="0.2">
      <c r="A41" s="263" t="s">
        <v>3382</v>
      </c>
      <c r="B41" s="264">
        <f t="shared" si="0"/>
        <v>23</v>
      </c>
      <c r="C41" s="264" t="str">
        <f t="shared" si="1"/>
        <v>AKTUELL</v>
      </c>
      <c r="D41" s="198" t="s">
        <v>3263</v>
      </c>
      <c r="E41" s="265" t="s">
        <v>725</v>
      </c>
      <c r="F41" s="265"/>
      <c r="G41" s="264" t="s">
        <v>303</v>
      </c>
      <c r="H41" s="264" t="s">
        <v>446</v>
      </c>
      <c r="I41" s="266">
        <v>99</v>
      </c>
      <c r="J41" s="268"/>
      <c r="K41" s="264" t="s">
        <v>3383</v>
      </c>
      <c r="N41" s="89" t="s">
        <v>3193</v>
      </c>
      <c r="P41" s="89">
        <f t="shared" si="2"/>
        <v>23</v>
      </c>
      <c r="Q41" s="263" t="str">
        <f t="shared" si="3"/>
        <v>nrwa_kinder09</v>
      </c>
      <c r="R41" s="267" t="s">
        <v>1306</v>
      </c>
    </row>
    <row r="42" spans="1:18" x14ac:dyDescent="0.2">
      <c r="A42" s="263" t="s">
        <v>3384</v>
      </c>
      <c r="B42" s="264">
        <f t="shared" si="0"/>
        <v>24</v>
      </c>
      <c r="C42" s="264" t="str">
        <f t="shared" si="1"/>
        <v>AKTUELL</v>
      </c>
      <c r="D42" s="198" t="s">
        <v>3263</v>
      </c>
      <c r="E42" s="265" t="s">
        <v>726</v>
      </c>
      <c r="F42" s="265"/>
      <c r="G42" s="264" t="s">
        <v>303</v>
      </c>
      <c r="H42" s="264" t="s">
        <v>446</v>
      </c>
      <c r="I42" s="266">
        <v>99</v>
      </c>
      <c r="J42" s="268"/>
      <c r="K42" s="264" t="s">
        <v>3385</v>
      </c>
      <c r="N42" s="89" t="s">
        <v>3193</v>
      </c>
      <c r="P42" s="89">
        <f t="shared" si="2"/>
        <v>24</v>
      </c>
      <c r="Q42" s="263" t="str">
        <f t="shared" si="3"/>
        <v>nrwa_kinder10</v>
      </c>
      <c r="R42" s="267" t="s">
        <v>1296</v>
      </c>
    </row>
    <row r="43" spans="1:18" x14ac:dyDescent="0.2">
      <c r="A43" s="263" t="s">
        <v>3386</v>
      </c>
      <c r="B43" s="264">
        <f t="shared" si="0"/>
        <v>25</v>
      </c>
      <c r="C43" s="264" t="str">
        <f t="shared" si="1"/>
        <v>AKTUELL</v>
      </c>
      <c r="D43" s="198" t="s">
        <v>3263</v>
      </c>
      <c r="E43" s="265" t="s">
        <v>727</v>
      </c>
      <c r="F43" s="265"/>
      <c r="G43" s="264" t="s">
        <v>303</v>
      </c>
      <c r="H43" s="264" t="s">
        <v>446</v>
      </c>
      <c r="I43" s="266">
        <v>99</v>
      </c>
      <c r="J43" s="268"/>
      <c r="K43" s="264" t="s">
        <v>3387</v>
      </c>
      <c r="N43" s="89" t="s">
        <v>3193</v>
      </c>
      <c r="P43" s="89">
        <f t="shared" si="2"/>
        <v>25</v>
      </c>
      <c r="Q43" s="263" t="str">
        <f t="shared" si="3"/>
        <v>nrwa_kinder11</v>
      </c>
      <c r="R43" s="267" t="s">
        <v>1297</v>
      </c>
    </row>
    <row r="44" spans="1:18" x14ac:dyDescent="0.2">
      <c r="A44" s="263" t="s">
        <v>3388</v>
      </c>
      <c r="B44" s="264">
        <f t="shared" si="0"/>
        <v>26</v>
      </c>
      <c r="C44" s="264" t="str">
        <f t="shared" si="1"/>
        <v>AKTUELL</v>
      </c>
      <c r="D44" s="265" t="s">
        <v>1314</v>
      </c>
      <c r="E44" s="265"/>
      <c r="F44" s="265" t="s">
        <v>583</v>
      </c>
      <c r="G44" s="264">
        <v>0</v>
      </c>
      <c r="H44" s="264" t="s">
        <v>449</v>
      </c>
      <c r="I44" s="266">
        <v>0</v>
      </c>
      <c r="J44" s="268"/>
      <c r="K44" s="264" t="s">
        <v>3389</v>
      </c>
      <c r="N44" s="89" t="s">
        <v>3193</v>
      </c>
      <c r="P44" s="89">
        <f t="shared" si="2"/>
        <v>26</v>
      </c>
      <c r="Q44" s="263" t="str">
        <f t="shared" si="3"/>
        <v>nrwa_schule</v>
      </c>
      <c r="R44" s="270" t="s">
        <v>489</v>
      </c>
    </row>
    <row r="45" spans="1:18" x14ac:dyDescent="0.2">
      <c r="A45" s="263" t="s">
        <v>3342</v>
      </c>
      <c r="B45" s="264" t="str">
        <f t="shared" si="0"/>
        <v/>
      </c>
      <c r="C45" s="264" t="str">
        <f t="shared" si="1"/>
        <v/>
      </c>
      <c r="D45" s="265"/>
      <c r="E45" s="265"/>
      <c r="F45" s="265" t="s">
        <v>240</v>
      </c>
      <c r="G45" s="264">
        <v>1</v>
      </c>
      <c r="H45" s="264"/>
      <c r="I45" s="266"/>
      <c r="J45" s="268"/>
      <c r="K45" s="264"/>
      <c r="N45" s="89" t="s">
        <v>3193</v>
      </c>
      <c r="P45" s="89">
        <f t="shared" si="2"/>
        <v>26</v>
      </c>
      <c r="Q45" s="263" t="str">
        <f t="shared" si="3"/>
        <v/>
      </c>
      <c r="R45" s="270"/>
    </row>
    <row r="46" spans="1:18" x14ac:dyDescent="0.2">
      <c r="A46" s="263" t="s">
        <v>3342</v>
      </c>
      <c r="B46" s="264" t="str">
        <f t="shared" si="0"/>
        <v/>
      </c>
      <c r="C46" s="264" t="str">
        <f t="shared" si="1"/>
        <v/>
      </c>
      <c r="D46" s="265"/>
      <c r="E46" s="265"/>
      <c r="F46" s="265" t="s">
        <v>241</v>
      </c>
      <c r="G46" s="264">
        <v>2</v>
      </c>
      <c r="H46" s="264"/>
      <c r="I46" s="266"/>
      <c r="J46" s="268"/>
      <c r="K46" s="264"/>
      <c r="N46" s="89" t="s">
        <v>3193</v>
      </c>
      <c r="P46" s="89">
        <f t="shared" si="2"/>
        <v>26</v>
      </c>
      <c r="Q46" s="263" t="str">
        <f t="shared" si="3"/>
        <v/>
      </c>
      <c r="R46" s="270"/>
    </row>
    <row r="47" spans="1:18" x14ac:dyDescent="0.2">
      <c r="A47" s="263" t="s">
        <v>3342</v>
      </c>
      <c r="B47" s="264" t="str">
        <f t="shared" si="0"/>
        <v/>
      </c>
      <c r="C47" s="264" t="str">
        <f t="shared" si="1"/>
        <v/>
      </c>
      <c r="D47" s="265"/>
      <c r="E47" s="265"/>
      <c r="F47" s="265" t="s">
        <v>242</v>
      </c>
      <c r="G47" s="264">
        <v>3</v>
      </c>
      <c r="H47" s="264"/>
      <c r="I47" s="266"/>
      <c r="J47" s="268"/>
      <c r="K47" s="264"/>
      <c r="N47" s="89" t="s">
        <v>3193</v>
      </c>
      <c r="P47" s="89">
        <f t="shared" si="2"/>
        <v>26</v>
      </c>
      <c r="Q47" s="263" t="str">
        <f t="shared" si="3"/>
        <v/>
      </c>
      <c r="R47" s="270"/>
    </row>
    <row r="48" spans="1:18" x14ac:dyDescent="0.2">
      <c r="A48" s="263" t="s">
        <v>3342</v>
      </c>
      <c r="B48" s="264" t="str">
        <f t="shared" si="0"/>
        <v/>
      </c>
      <c r="C48" s="264" t="str">
        <f t="shared" si="1"/>
        <v/>
      </c>
      <c r="D48" s="265"/>
      <c r="E48" s="265"/>
      <c r="F48" s="265" t="s">
        <v>243</v>
      </c>
      <c r="G48" s="264">
        <v>4</v>
      </c>
      <c r="H48" s="264"/>
      <c r="I48" s="266"/>
      <c r="J48" s="268"/>
      <c r="K48" s="264"/>
      <c r="N48" s="89" t="s">
        <v>3193</v>
      </c>
      <c r="P48" s="89">
        <f t="shared" si="2"/>
        <v>26</v>
      </c>
      <c r="Q48" s="263" t="str">
        <f t="shared" si="3"/>
        <v/>
      </c>
      <c r="R48" s="270"/>
    </row>
    <row r="49" spans="1:18" x14ac:dyDescent="0.2">
      <c r="A49" s="263" t="s">
        <v>3342</v>
      </c>
      <c r="B49" s="264" t="str">
        <f t="shared" si="0"/>
        <v/>
      </c>
      <c r="C49" s="264" t="str">
        <f t="shared" si="1"/>
        <v/>
      </c>
      <c r="D49" s="265"/>
      <c r="E49" s="265"/>
      <c r="F49" s="265" t="s">
        <v>244</v>
      </c>
      <c r="G49" s="264">
        <v>5</v>
      </c>
      <c r="H49" s="264"/>
      <c r="I49" s="266"/>
      <c r="J49" s="268"/>
      <c r="K49" s="264"/>
      <c r="N49" s="89" t="s">
        <v>3193</v>
      </c>
      <c r="P49" s="89">
        <f t="shared" si="2"/>
        <v>26</v>
      </c>
      <c r="Q49" s="263" t="str">
        <f t="shared" si="3"/>
        <v/>
      </c>
      <c r="R49" s="270"/>
    </row>
    <row r="50" spans="1:18" x14ac:dyDescent="0.2">
      <c r="A50" s="263" t="s">
        <v>3342</v>
      </c>
      <c r="B50" s="264" t="str">
        <f t="shared" si="0"/>
        <v/>
      </c>
      <c r="C50" s="264" t="str">
        <f t="shared" si="1"/>
        <v/>
      </c>
      <c r="D50" s="265"/>
      <c r="E50" s="265"/>
      <c r="F50" s="265" t="s">
        <v>245</v>
      </c>
      <c r="G50" s="264">
        <v>6</v>
      </c>
      <c r="H50" s="264"/>
      <c r="I50" s="266"/>
      <c r="J50" s="268"/>
      <c r="K50" s="264"/>
      <c r="N50" s="89" t="s">
        <v>3193</v>
      </c>
      <c r="P50" s="89">
        <f t="shared" si="2"/>
        <v>26</v>
      </c>
      <c r="Q50" s="263" t="str">
        <f t="shared" si="3"/>
        <v/>
      </c>
      <c r="R50" s="270"/>
    </row>
    <row r="51" spans="1:18" ht="22.5" x14ac:dyDescent="0.2">
      <c r="A51" s="263" t="s">
        <v>3390</v>
      </c>
      <c r="B51" s="264">
        <f t="shared" si="0"/>
        <v>27</v>
      </c>
      <c r="C51" s="264" t="str">
        <f t="shared" si="1"/>
        <v>AKTUELL</v>
      </c>
      <c r="D51" s="265" t="s">
        <v>736</v>
      </c>
      <c r="E51" s="265"/>
      <c r="F51" s="265" t="s">
        <v>583</v>
      </c>
      <c r="G51" s="264">
        <v>0</v>
      </c>
      <c r="H51" s="264" t="s">
        <v>449</v>
      </c>
      <c r="I51" s="266">
        <v>0</v>
      </c>
      <c r="J51" s="268"/>
      <c r="K51" s="264" t="s">
        <v>3391</v>
      </c>
      <c r="N51" s="89" t="s">
        <v>3193</v>
      </c>
      <c r="P51" s="89">
        <f t="shared" si="2"/>
        <v>27</v>
      </c>
      <c r="Q51" s="263" t="str">
        <f t="shared" si="3"/>
        <v>nrwa_ausbild</v>
      </c>
      <c r="R51" s="270" t="s">
        <v>490</v>
      </c>
    </row>
    <row r="52" spans="1:18" x14ac:dyDescent="0.2">
      <c r="A52" s="263" t="s">
        <v>3342</v>
      </c>
      <c r="B52" s="264" t="str">
        <f t="shared" si="0"/>
        <v/>
      </c>
      <c r="C52" s="264" t="str">
        <f t="shared" si="1"/>
        <v/>
      </c>
      <c r="D52" s="265"/>
      <c r="E52" s="265"/>
      <c r="F52" s="265" t="s">
        <v>737</v>
      </c>
      <c r="G52" s="264">
        <v>1</v>
      </c>
      <c r="H52" s="264"/>
      <c r="I52" s="266"/>
      <c r="J52" s="268"/>
      <c r="K52" s="264"/>
      <c r="N52" s="89" t="s">
        <v>3193</v>
      </c>
      <c r="P52" s="89">
        <f t="shared" si="2"/>
        <v>27</v>
      </c>
      <c r="Q52" s="263" t="str">
        <f t="shared" si="3"/>
        <v/>
      </c>
      <c r="R52" s="270"/>
    </row>
    <row r="53" spans="1:18" x14ac:dyDescent="0.2">
      <c r="A53" s="263" t="s">
        <v>3342</v>
      </c>
      <c r="B53" s="264" t="str">
        <f t="shared" si="0"/>
        <v/>
      </c>
      <c r="C53" s="264" t="str">
        <f t="shared" si="1"/>
        <v/>
      </c>
      <c r="D53" s="265"/>
      <c r="E53" s="265"/>
      <c r="F53" s="265" t="s">
        <v>246</v>
      </c>
      <c r="G53" s="264">
        <v>2</v>
      </c>
      <c r="H53" s="264"/>
      <c r="I53" s="266"/>
      <c r="J53" s="268"/>
      <c r="K53" s="264"/>
      <c r="N53" s="89" t="s">
        <v>3193</v>
      </c>
      <c r="P53" s="89">
        <f t="shared" si="2"/>
        <v>27</v>
      </c>
      <c r="Q53" s="263" t="str">
        <f t="shared" si="3"/>
        <v/>
      </c>
      <c r="R53" s="270"/>
    </row>
    <row r="54" spans="1:18" ht="22.5" x14ac:dyDescent="0.2">
      <c r="A54" s="263" t="s">
        <v>3342</v>
      </c>
      <c r="B54" s="264" t="str">
        <f t="shared" si="0"/>
        <v/>
      </c>
      <c r="C54" s="264" t="str">
        <f t="shared" si="1"/>
        <v/>
      </c>
      <c r="D54" s="265"/>
      <c r="E54" s="265"/>
      <c r="F54" s="265" t="s">
        <v>247</v>
      </c>
      <c r="G54" s="264">
        <v>3</v>
      </c>
      <c r="H54" s="264"/>
      <c r="I54" s="266"/>
      <c r="J54" s="268"/>
      <c r="K54" s="264"/>
      <c r="N54" s="89" t="s">
        <v>3193</v>
      </c>
      <c r="P54" s="89">
        <f t="shared" si="2"/>
        <v>27</v>
      </c>
      <c r="Q54" s="263" t="str">
        <f t="shared" si="3"/>
        <v/>
      </c>
      <c r="R54" s="270"/>
    </row>
    <row r="55" spans="1:18" x14ac:dyDescent="0.2">
      <c r="A55" s="263" t="s">
        <v>3342</v>
      </c>
      <c r="B55" s="264" t="str">
        <f t="shared" si="0"/>
        <v/>
      </c>
      <c r="C55" s="264" t="str">
        <f t="shared" si="1"/>
        <v/>
      </c>
      <c r="D55" s="265"/>
      <c r="E55" s="265"/>
      <c r="F55" s="265" t="s">
        <v>739</v>
      </c>
      <c r="G55" s="264">
        <v>4</v>
      </c>
      <c r="H55" s="264"/>
      <c r="I55" s="266"/>
      <c r="J55" s="268"/>
      <c r="K55" s="264"/>
      <c r="N55" s="89" t="s">
        <v>3193</v>
      </c>
      <c r="P55" s="89">
        <f t="shared" si="2"/>
        <v>27</v>
      </c>
      <c r="Q55" s="263" t="str">
        <f t="shared" si="3"/>
        <v/>
      </c>
      <c r="R55" s="270"/>
    </row>
    <row r="56" spans="1:18" x14ac:dyDescent="0.2">
      <c r="A56" s="263" t="s">
        <v>3342</v>
      </c>
      <c r="B56" s="264" t="str">
        <f t="shared" si="0"/>
        <v/>
      </c>
      <c r="C56" s="264" t="str">
        <f t="shared" si="1"/>
        <v/>
      </c>
      <c r="D56" s="265"/>
      <c r="E56" s="265"/>
      <c r="F56" s="265" t="s">
        <v>248</v>
      </c>
      <c r="G56" s="264">
        <v>5</v>
      </c>
      <c r="H56" s="264"/>
      <c r="I56" s="266"/>
      <c r="J56" s="268"/>
      <c r="K56" s="264"/>
      <c r="N56" s="89" t="s">
        <v>3193</v>
      </c>
      <c r="P56" s="89">
        <f t="shared" si="2"/>
        <v>27</v>
      </c>
      <c r="Q56" s="263" t="str">
        <f t="shared" si="3"/>
        <v/>
      </c>
      <c r="R56" s="270"/>
    </row>
    <row r="57" spans="1:18" x14ac:dyDescent="0.2">
      <c r="A57" s="263" t="s">
        <v>3342</v>
      </c>
      <c r="B57" s="264" t="str">
        <f t="shared" si="0"/>
        <v/>
      </c>
      <c r="C57" s="264" t="str">
        <f t="shared" si="1"/>
        <v/>
      </c>
      <c r="D57" s="265"/>
      <c r="E57" s="265"/>
      <c r="F57" s="265" t="s">
        <v>738</v>
      </c>
      <c r="G57" s="264">
        <v>6</v>
      </c>
      <c r="H57" s="264"/>
      <c r="I57" s="266"/>
      <c r="J57" s="268"/>
      <c r="K57" s="264"/>
      <c r="N57" s="89" t="s">
        <v>3193</v>
      </c>
      <c r="P57" s="89">
        <f t="shared" si="2"/>
        <v>27</v>
      </c>
      <c r="Q57" s="263" t="str">
        <f t="shared" si="3"/>
        <v/>
      </c>
      <c r="R57" s="270"/>
    </row>
    <row r="58" spans="1:18" x14ac:dyDescent="0.2">
      <c r="A58" s="263" t="s">
        <v>3342</v>
      </c>
      <c r="B58" s="264" t="str">
        <f t="shared" si="0"/>
        <v/>
      </c>
      <c r="C58" s="264" t="str">
        <f t="shared" si="1"/>
        <v/>
      </c>
      <c r="D58" s="265"/>
      <c r="E58" s="265"/>
      <c r="F58" s="265" t="s">
        <v>249</v>
      </c>
      <c r="G58" s="264">
        <v>7</v>
      </c>
      <c r="H58" s="264"/>
      <c r="I58" s="266"/>
      <c r="J58" s="268"/>
      <c r="K58" s="264"/>
      <c r="N58" s="89" t="s">
        <v>3193</v>
      </c>
      <c r="P58" s="89">
        <f t="shared" si="2"/>
        <v>27</v>
      </c>
      <c r="Q58" s="263" t="str">
        <f t="shared" si="3"/>
        <v/>
      </c>
      <c r="R58" s="270"/>
    </row>
    <row r="59" spans="1:18" x14ac:dyDescent="0.2">
      <c r="A59" s="263" t="s">
        <v>3392</v>
      </c>
      <c r="B59" s="264" t="str">
        <f t="shared" si="0"/>
        <v>wohnung2</v>
      </c>
      <c r="C59" s="264" t="str">
        <f t="shared" si="1"/>
        <v>AKTUELL</v>
      </c>
      <c r="D59" s="265" t="s">
        <v>250</v>
      </c>
      <c r="E59" s="265"/>
      <c r="F59" s="265" t="s">
        <v>583</v>
      </c>
      <c r="G59" s="271">
        <v>0</v>
      </c>
      <c r="H59" s="271" t="s">
        <v>449</v>
      </c>
      <c r="I59" s="272">
        <v>0</v>
      </c>
      <c r="J59" s="273"/>
      <c r="K59" s="264" t="s">
        <v>3393</v>
      </c>
      <c r="N59" s="89" t="s">
        <v>3193</v>
      </c>
      <c r="O59" s="89" t="s">
        <v>3193</v>
      </c>
      <c r="P59" s="89">
        <f t="shared" si="2"/>
        <v>27</v>
      </c>
      <c r="Q59" s="263" t="str">
        <f t="shared" si="3"/>
        <v>nrwa_wohnung2</v>
      </c>
      <c r="R59" s="270" t="s">
        <v>493</v>
      </c>
    </row>
    <row r="60" spans="1:18" ht="22.5" x14ac:dyDescent="0.2">
      <c r="A60" s="263" t="s">
        <v>3342</v>
      </c>
      <c r="B60" s="264" t="str">
        <f t="shared" si="0"/>
        <v/>
      </c>
      <c r="C60" s="264" t="str">
        <f t="shared" si="1"/>
        <v/>
      </c>
      <c r="D60" s="265"/>
      <c r="E60" s="265"/>
      <c r="F60" s="265" t="s">
        <v>251</v>
      </c>
      <c r="G60" s="271">
        <v>1</v>
      </c>
      <c r="H60" s="271"/>
      <c r="I60" s="272"/>
      <c r="J60" s="274"/>
      <c r="K60" s="264"/>
      <c r="N60" s="89" t="s">
        <v>3193</v>
      </c>
      <c r="P60" s="89">
        <f t="shared" si="2"/>
        <v>27</v>
      </c>
      <c r="Q60" s="263" t="str">
        <f t="shared" si="3"/>
        <v/>
      </c>
      <c r="R60" s="270"/>
    </row>
    <row r="61" spans="1:18" x14ac:dyDescent="0.2">
      <c r="A61" s="263" t="s">
        <v>3342</v>
      </c>
      <c r="B61" s="264" t="str">
        <f t="shared" si="0"/>
        <v/>
      </c>
      <c r="C61" s="264" t="str">
        <f t="shared" si="1"/>
        <v/>
      </c>
      <c r="D61" s="265"/>
      <c r="E61" s="265"/>
      <c r="F61" s="265" t="s">
        <v>546</v>
      </c>
      <c r="G61" s="271">
        <v>2</v>
      </c>
      <c r="H61" s="271"/>
      <c r="I61" s="272"/>
      <c r="J61" s="274"/>
      <c r="K61" s="264"/>
      <c r="N61" s="89" t="s">
        <v>3193</v>
      </c>
      <c r="P61" s="89">
        <f t="shared" si="2"/>
        <v>27</v>
      </c>
      <c r="Q61" s="263" t="str">
        <f t="shared" si="3"/>
        <v/>
      </c>
      <c r="R61" s="270"/>
    </row>
    <row r="62" spans="1:18" x14ac:dyDescent="0.2">
      <c r="A62" s="263" t="s">
        <v>3342</v>
      </c>
      <c r="B62" s="264" t="str">
        <f t="shared" si="0"/>
        <v/>
      </c>
      <c r="C62" s="264" t="str">
        <f t="shared" si="1"/>
        <v/>
      </c>
      <c r="D62" s="265"/>
      <c r="E62" s="265"/>
      <c r="F62" s="265" t="s">
        <v>252</v>
      </c>
      <c r="G62" s="271">
        <v>3</v>
      </c>
      <c r="H62" s="271"/>
      <c r="I62" s="272"/>
      <c r="J62" s="274"/>
      <c r="K62" s="264"/>
      <c r="N62" s="89" t="s">
        <v>3193</v>
      </c>
      <c r="P62" s="89">
        <f t="shared" si="2"/>
        <v>27</v>
      </c>
      <c r="Q62" s="263" t="str">
        <f t="shared" si="3"/>
        <v/>
      </c>
      <c r="R62" s="270"/>
    </row>
    <row r="63" spans="1:18" x14ac:dyDescent="0.2">
      <c r="A63" s="263" t="s">
        <v>3342</v>
      </c>
      <c r="B63" s="264" t="str">
        <f t="shared" si="0"/>
        <v/>
      </c>
      <c r="C63" s="264" t="str">
        <f t="shared" si="1"/>
        <v/>
      </c>
      <c r="D63" s="265"/>
      <c r="E63" s="265"/>
      <c r="F63" s="265" t="s">
        <v>253</v>
      </c>
      <c r="G63" s="271">
        <v>4</v>
      </c>
      <c r="H63" s="271"/>
      <c r="I63" s="272"/>
      <c r="J63" s="274"/>
      <c r="K63" s="264"/>
      <c r="N63" s="89" t="s">
        <v>3193</v>
      </c>
      <c r="P63" s="89">
        <f t="shared" si="2"/>
        <v>27</v>
      </c>
      <c r="Q63" s="263" t="str">
        <f t="shared" si="3"/>
        <v/>
      </c>
      <c r="R63" s="270"/>
    </row>
    <row r="64" spans="1:18" x14ac:dyDescent="0.2">
      <c r="A64" s="263" t="s">
        <v>3342</v>
      </c>
      <c r="B64" s="264" t="str">
        <f t="shared" si="0"/>
        <v/>
      </c>
      <c r="C64" s="264" t="str">
        <f t="shared" si="1"/>
        <v/>
      </c>
      <c r="D64" s="265"/>
      <c r="E64" s="265"/>
      <c r="F64" s="265" t="s">
        <v>254</v>
      </c>
      <c r="G64" s="271">
        <v>5</v>
      </c>
      <c r="H64" s="271"/>
      <c r="I64" s="272"/>
      <c r="J64" s="274"/>
      <c r="K64" s="264"/>
      <c r="N64" s="89" t="s">
        <v>3193</v>
      </c>
      <c r="P64" s="89">
        <f t="shared" si="2"/>
        <v>27</v>
      </c>
      <c r="Q64" s="263" t="str">
        <f t="shared" si="3"/>
        <v/>
      </c>
      <c r="R64" s="270"/>
    </row>
    <row r="65" spans="1:18" x14ac:dyDescent="0.2">
      <c r="A65" s="263" t="s">
        <v>3342</v>
      </c>
      <c r="B65" s="264" t="str">
        <f t="shared" si="0"/>
        <v/>
      </c>
      <c r="C65" s="264" t="str">
        <f t="shared" si="1"/>
        <v/>
      </c>
      <c r="D65" s="265"/>
      <c r="E65" s="265"/>
      <c r="F65" s="265" t="s">
        <v>558</v>
      </c>
      <c r="G65" s="271">
        <v>6</v>
      </c>
      <c r="H65" s="271"/>
      <c r="I65" s="272"/>
      <c r="J65" s="274"/>
      <c r="K65" s="264"/>
      <c r="N65" s="89" t="s">
        <v>3193</v>
      </c>
      <c r="P65" s="89">
        <f t="shared" si="2"/>
        <v>27</v>
      </c>
      <c r="Q65" s="263" t="str">
        <f t="shared" si="3"/>
        <v/>
      </c>
      <c r="R65" s="270"/>
    </row>
    <row r="66" spans="1:18" x14ac:dyDescent="0.2">
      <c r="A66" s="263" t="s">
        <v>3342</v>
      </c>
      <c r="B66" s="264" t="str">
        <f t="shared" si="0"/>
        <v/>
      </c>
      <c r="C66" s="264" t="str">
        <f t="shared" si="1"/>
        <v/>
      </c>
      <c r="D66" s="265"/>
      <c r="E66" s="265"/>
      <c r="F66" s="265" t="s">
        <v>560</v>
      </c>
      <c r="G66" s="271">
        <v>7</v>
      </c>
      <c r="H66" s="271"/>
      <c r="I66" s="272"/>
      <c r="J66" s="274"/>
      <c r="K66" s="264"/>
      <c r="N66" s="89" t="s">
        <v>3193</v>
      </c>
      <c r="P66" s="89">
        <f t="shared" si="2"/>
        <v>27</v>
      </c>
      <c r="Q66" s="263" t="str">
        <f t="shared" si="3"/>
        <v/>
      </c>
      <c r="R66" s="270"/>
    </row>
    <row r="67" spans="1:18" x14ac:dyDescent="0.2">
      <c r="A67" s="263" t="s">
        <v>3342</v>
      </c>
      <c r="B67" s="264" t="str">
        <f t="shared" si="0"/>
        <v/>
      </c>
      <c r="C67" s="264" t="str">
        <f t="shared" si="1"/>
        <v/>
      </c>
      <c r="D67" s="265"/>
      <c r="E67" s="265"/>
      <c r="F67" s="265" t="s">
        <v>559</v>
      </c>
      <c r="G67" s="271">
        <v>8</v>
      </c>
      <c r="H67" s="271"/>
      <c r="I67" s="272"/>
      <c r="J67" s="274"/>
      <c r="K67" s="264"/>
      <c r="N67" s="89" t="s">
        <v>3193</v>
      </c>
      <c r="P67" s="89">
        <f t="shared" si="2"/>
        <v>27</v>
      </c>
      <c r="Q67" s="263" t="str">
        <f t="shared" si="3"/>
        <v/>
      </c>
      <c r="R67" s="270"/>
    </row>
    <row r="68" spans="1:18" x14ac:dyDescent="0.2">
      <c r="A68" s="263" t="s">
        <v>3342</v>
      </c>
      <c r="B68" s="264" t="str">
        <f t="shared" si="0"/>
        <v/>
      </c>
      <c r="C68" s="264" t="str">
        <f t="shared" si="1"/>
        <v/>
      </c>
      <c r="D68" s="265"/>
      <c r="E68" s="265"/>
      <c r="F68" s="265" t="s">
        <v>304</v>
      </c>
      <c r="G68" s="271">
        <v>9</v>
      </c>
      <c r="H68" s="271"/>
      <c r="I68" s="272"/>
      <c r="J68" s="274"/>
      <c r="K68" s="264"/>
      <c r="N68" s="89" t="s">
        <v>3193</v>
      </c>
      <c r="P68" s="89">
        <f t="shared" si="2"/>
        <v>27</v>
      </c>
      <c r="Q68" s="263" t="str">
        <f t="shared" si="3"/>
        <v/>
      </c>
      <c r="R68" s="270"/>
    </row>
    <row r="69" spans="1:18" x14ac:dyDescent="0.2">
      <c r="A69" s="263" t="s">
        <v>3394</v>
      </c>
      <c r="B69" s="264" t="str">
        <f t="shared" si="0"/>
        <v>erwerb2</v>
      </c>
      <c r="C69" s="264" t="str">
        <f t="shared" si="1"/>
        <v>AKTUELL</v>
      </c>
      <c r="D69" s="265" t="s">
        <v>255</v>
      </c>
      <c r="E69" s="265"/>
      <c r="F69" s="265" t="s">
        <v>583</v>
      </c>
      <c r="G69" s="271">
        <v>0</v>
      </c>
      <c r="H69" s="271" t="s">
        <v>446</v>
      </c>
      <c r="I69" s="272">
        <v>0</v>
      </c>
      <c r="J69" s="274"/>
      <c r="K69" s="264" t="s">
        <v>3395</v>
      </c>
      <c r="N69" s="89" t="s">
        <v>3193</v>
      </c>
      <c r="O69" s="89" t="s">
        <v>3193</v>
      </c>
      <c r="P69" s="89">
        <f t="shared" si="2"/>
        <v>27</v>
      </c>
      <c r="Q69" s="263" t="str">
        <f t="shared" si="3"/>
        <v>nrwa_erwerb2</v>
      </c>
      <c r="R69" s="270" t="s">
        <v>499</v>
      </c>
    </row>
    <row r="70" spans="1:18" x14ac:dyDescent="0.2">
      <c r="A70" s="263" t="s">
        <v>3342</v>
      </c>
      <c r="B70" s="264" t="str">
        <f t="shared" si="0"/>
        <v/>
      </c>
      <c r="C70" s="264" t="str">
        <f t="shared" si="1"/>
        <v/>
      </c>
      <c r="D70" s="265"/>
      <c r="E70" s="265"/>
      <c r="F70" s="265" t="s">
        <v>561</v>
      </c>
      <c r="G70" s="271">
        <v>1</v>
      </c>
      <c r="H70" s="271"/>
      <c r="I70" s="272"/>
      <c r="J70" s="274"/>
      <c r="K70" s="264"/>
      <c r="N70" s="89" t="s">
        <v>3193</v>
      </c>
      <c r="P70" s="89">
        <f t="shared" si="2"/>
        <v>27</v>
      </c>
      <c r="Q70" s="263" t="str">
        <f t="shared" si="3"/>
        <v/>
      </c>
      <c r="R70" s="270"/>
    </row>
    <row r="71" spans="1:18" x14ac:dyDescent="0.2">
      <c r="A71" s="263" t="s">
        <v>3342</v>
      </c>
      <c r="B71" s="264" t="str">
        <f t="shared" si="0"/>
        <v/>
      </c>
      <c r="C71" s="264" t="str">
        <f t="shared" si="1"/>
        <v/>
      </c>
      <c r="D71" s="265"/>
      <c r="E71" s="265"/>
      <c r="F71" s="265" t="s">
        <v>256</v>
      </c>
      <c r="G71" s="271">
        <v>2</v>
      </c>
      <c r="H71" s="271"/>
      <c r="I71" s="272"/>
      <c r="J71" s="274"/>
      <c r="K71" s="264"/>
      <c r="N71" s="89" t="s">
        <v>3193</v>
      </c>
      <c r="P71" s="89">
        <f t="shared" si="2"/>
        <v>27</v>
      </c>
      <c r="Q71" s="263" t="str">
        <f t="shared" si="3"/>
        <v/>
      </c>
      <c r="R71" s="270"/>
    </row>
    <row r="72" spans="1:18" x14ac:dyDescent="0.2">
      <c r="A72" s="263" t="s">
        <v>3342</v>
      </c>
      <c r="B72" s="264" t="str">
        <f t="shared" ref="B72:B135" si="4">IF(A72&lt;&gt;"",IF(O72="x",R72,P72),"")</f>
        <v/>
      </c>
      <c r="C72" s="264" t="str">
        <f t="shared" ref="C72:C135" si="5">IF(A72&lt;&gt;"",IF(N72="x","AKTUELL","BEGINN"),"")</f>
        <v/>
      </c>
      <c r="D72" s="265"/>
      <c r="E72" s="265"/>
      <c r="F72" s="265" t="s">
        <v>498</v>
      </c>
      <c r="G72" s="271">
        <v>3</v>
      </c>
      <c r="H72" s="271"/>
      <c r="I72" s="272"/>
      <c r="J72" s="274"/>
      <c r="K72" s="264"/>
      <c r="N72" s="89" t="s">
        <v>3193</v>
      </c>
      <c r="P72" s="89">
        <f t="shared" ref="P72:P135" si="6">IF(AND(O72="",A72&lt;&gt;""),P71+1,P71)</f>
        <v>27</v>
      </c>
      <c r="Q72" s="263" t="str">
        <f t="shared" ref="Q72:Q135" si="7">IF(R72&lt;&gt;"",IF(M72="x",$M$1&amp;R72,IF(N72="x",$N$1&amp;R72,"")),"")</f>
        <v/>
      </c>
      <c r="R72" s="270"/>
    </row>
    <row r="73" spans="1:18" ht="45" x14ac:dyDescent="0.2">
      <c r="A73" s="263" t="s">
        <v>3342</v>
      </c>
      <c r="B73" s="264" t="str">
        <f t="shared" si="4"/>
        <v/>
      </c>
      <c r="C73" s="264" t="str">
        <f t="shared" si="5"/>
        <v/>
      </c>
      <c r="D73" s="265"/>
      <c r="E73" s="265"/>
      <c r="F73" s="265" t="s">
        <v>740</v>
      </c>
      <c r="G73" s="271">
        <v>4</v>
      </c>
      <c r="H73" s="271"/>
      <c r="I73" s="272"/>
      <c r="J73" s="274"/>
      <c r="K73" s="264"/>
      <c r="N73" s="89" t="s">
        <v>3193</v>
      </c>
      <c r="P73" s="89">
        <f t="shared" si="6"/>
        <v>27</v>
      </c>
      <c r="Q73" s="263" t="str">
        <f t="shared" si="7"/>
        <v/>
      </c>
      <c r="R73" s="270"/>
    </row>
    <row r="74" spans="1:18" ht="22.5" x14ac:dyDescent="0.2">
      <c r="A74" s="263" t="s">
        <v>3342</v>
      </c>
      <c r="B74" s="264" t="str">
        <f t="shared" si="4"/>
        <v/>
      </c>
      <c r="C74" s="264" t="str">
        <f t="shared" si="5"/>
        <v/>
      </c>
      <c r="D74" s="265"/>
      <c r="E74" s="265"/>
      <c r="F74" s="265" t="s">
        <v>257</v>
      </c>
      <c r="G74" s="271">
        <v>5</v>
      </c>
      <c r="H74" s="271"/>
      <c r="I74" s="272"/>
      <c r="J74" s="274"/>
      <c r="K74" s="264"/>
      <c r="N74" s="89" t="s">
        <v>3193</v>
      </c>
      <c r="P74" s="89">
        <f t="shared" si="6"/>
        <v>27</v>
      </c>
      <c r="Q74" s="263" t="str">
        <f t="shared" si="7"/>
        <v/>
      </c>
      <c r="R74" s="270"/>
    </row>
    <row r="75" spans="1:18" x14ac:dyDescent="0.2">
      <c r="A75" s="263" t="s">
        <v>3342</v>
      </c>
      <c r="B75" s="264" t="str">
        <f t="shared" si="4"/>
        <v/>
      </c>
      <c r="C75" s="264" t="str">
        <f t="shared" si="5"/>
        <v/>
      </c>
      <c r="D75" s="265"/>
      <c r="E75" s="265"/>
      <c r="F75" s="265" t="s">
        <v>741</v>
      </c>
      <c r="G75" s="271">
        <v>6</v>
      </c>
      <c r="H75" s="271"/>
      <c r="I75" s="272"/>
      <c r="J75" s="274"/>
      <c r="K75" s="264"/>
      <c r="N75" s="89" t="s">
        <v>3193</v>
      </c>
      <c r="P75" s="89">
        <f t="shared" si="6"/>
        <v>27</v>
      </c>
      <c r="Q75" s="263" t="str">
        <f t="shared" si="7"/>
        <v/>
      </c>
      <c r="R75" s="270"/>
    </row>
    <row r="76" spans="1:18" x14ac:dyDescent="0.2">
      <c r="A76" s="263" t="s">
        <v>3342</v>
      </c>
      <c r="B76" s="264" t="str">
        <f t="shared" si="4"/>
        <v/>
      </c>
      <c r="C76" s="264" t="str">
        <f t="shared" si="5"/>
        <v/>
      </c>
      <c r="D76" s="265"/>
      <c r="E76" s="265"/>
      <c r="F76" s="265" t="s">
        <v>497</v>
      </c>
      <c r="G76" s="271">
        <v>7</v>
      </c>
      <c r="H76" s="271"/>
      <c r="I76" s="272"/>
      <c r="J76" s="274"/>
      <c r="K76" s="264"/>
      <c r="N76" s="89" t="s">
        <v>3193</v>
      </c>
      <c r="P76" s="89">
        <f t="shared" si="6"/>
        <v>27</v>
      </c>
      <c r="Q76" s="263" t="str">
        <f t="shared" si="7"/>
        <v/>
      </c>
      <c r="R76" s="270"/>
    </row>
    <row r="77" spans="1:18" x14ac:dyDescent="0.2">
      <c r="A77" s="263" t="s">
        <v>3342</v>
      </c>
      <c r="B77" s="264" t="str">
        <f t="shared" si="4"/>
        <v/>
      </c>
      <c r="C77" s="264" t="str">
        <f t="shared" si="5"/>
        <v/>
      </c>
      <c r="D77" s="265"/>
      <c r="E77" s="265"/>
      <c r="F77" s="265" t="s">
        <v>496</v>
      </c>
      <c r="G77" s="271">
        <v>8</v>
      </c>
      <c r="H77" s="271"/>
      <c r="I77" s="272"/>
      <c r="J77" s="274"/>
      <c r="K77" s="264"/>
      <c r="N77" s="89" t="s">
        <v>3193</v>
      </c>
      <c r="P77" s="89">
        <f t="shared" si="6"/>
        <v>27</v>
      </c>
      <c r="Q77" s="263" t="str">
        <f t="shared" si="7"/>
        <v/>
      </c>
      <c r="R77" s="270"/>
    </row>
    <row r="78" spans="1:18" x14ac:dyDescent="0.2">
      <c r="A78" s="263" t="s">
        <v>3342</v>
      </c>
      <c r="B78" s="264" t="str">
        <f t="shared" si="4"/>
        <v/>
      </c>
      <c r="C78" s="264" t="str">
        <f t="shared" si="5"/>
        <v/>
      </c>
      <c r="D78" s="265"/>
      <c r="E78" s="265"/>
      <c r="F78" s="265" t="s">
        <v>258</v>
      </c>
      <c r="G78" s="271">
        <v>9</v>
      </c>
      <c r="H78" s="271"/>
      <c r="I78" s="272"/>
      <c r="J78" s="274"/>
      <c r="K78" s="264"/>
      <c r="N78" s="89" t="s">
        <v>3193</v>
      </c>
      <c r="P78" s="89">
        <f t="shared" si="6"/>
        <v>27</v>
      </c>
      <c r="Q78" s="263" t="str">
        <f t="shared" si="7"/>
        <v/>
      </c>
      <c r="R78" s="270"/>
    </row>
    <row r="79" spans="1:18" x14ac:dyDescent="0.2">
      <c r="A79" s="263" t="s">
        <v>3342</v>
      </c>
      <c r="B79" s="264" t="str">
        <f t="shared" si="4"/>
        <v/>
      </c>
      <c r="C79" s="264" t="str">
        <f t="shared" si="5"/>
        <v/>
      </c>
      <c r="D79" s="265"/>
      <c r="E79" s="265"/>
      <c r="F79" s="265" t="s">
        <v>434</v>
      </c>
      <c r="G79" s="271">
        <v>10</v>
      </c>
      <c r="H79" s="271"/>
      <c r="I79" s="272"/>
      <c r="J79" s="274"/>
      <c r="K79" s="264"/>
      <c r="N79" s="89" t="s">
        <v>3193</v>
      </c>
      <c r="P79" s="89">
        <f t="shared" si="6"/>
        <v>27</v>
      </c>
      <c r="Q79" s="263" t="str">
        <f t="shared" si="7"/>
        <v/>
      </c>
      <c r="R79" s="270"/>
    </row>
    <row r="80" spans="1:18" x14ac:dyDescent="0.2">
      <c r="A80" s="263" t="s">
        <v>3342</v>
      </c>
      <c r="B80" s="264" t="str">
        <f t="shared" si="4"/>
        <v/>
      </c>
      <c r="C80" s="264" t="str">
        <f t="shared" si="5"/>
        <v/>
      </c>
      <c r="D80" s="265"/>
      <c r="E80" s="265"/>
      <c r="F80" s="265" t="s">
        <v>259</v>
      </c>
      <c r="G80" s="271">
        <v>11</v>
      </c>
      <c r="H80" s="271"/>
      <c r="I80" s="272"/>
      <c r="J80" s="274"/>
      <c r="K80" s="264"/>
      <c r="N80" s="89" t="s">
        <v>3193</v>
      </c>
      <c r="P80" s="89">
        <f t="shared" si="6"/>
        <v>27</v>
      </c>
      <c r="Q80" s="263" t="str">
        <f t="shared" si="7"/>
        <v/>
      </c>
      <c r="R80" s="270"/>
    </row>
    <row r="81" spans="1:18" ht="22.5" x14ac:dyDescent="0.2">
      <c r="A81" s="263" t="s">
        <v>3342</v>
      </c>
      <c r="B81" s="264" t="str">
        <f t="shared" si="4"/>
        <v/>
      </c>
      <c r="C81" s="264" t="str">
        <f t="shared" si="5"/>
        <v/>
      </c>
      <c r="D81" s="265"/>
      <c r="E81" s="265"/>
      <c r="F81" s="265" t="s">
        <v>743</v>
      </c>
      <c r="G81" s="271">
        <v>12</v>
      </c>
      <c r="H81" s="271"/>
      <c r="I81" s="272"/>
      <c r="J81" s="274"/>
      <c r="K81" s="264"/>
      <c r="N81" s="89" t="s">
        <v>3193</v>
      </c>
      <c r="P81" s="89">
        <f t="shared" si="6"/>
        <v>27</v>
      </c>
      <c r="Q81" s="263" t="str">
        <f t="shared" si="7"/>
        <v/>
      </c>
      <c r="R81" s="270"/>
    </row>
    <row r="82" spans="1:18" ht="22.5" x14ac:dyDescent="0.2">
      <c r="A82" s="263" t="s">
        <v>3342</v>
      </c>
      <c r="B82" s="264" t="str">
        <f t="shared" si="4"/>
        <v/>
      </c>
      <c r="C82" s="264" t="str">
        <f t="shared" si="5"/>
        <v/>
      </c>
      <c r="D82" s="265"/>
      <c r="E82" s="265"/>
      <c r="F82" s="265" t="s">
        <v>742</v>
      </c>
      <c r="G82" s="271">
        <v>13</v>
      </c>
      <c r="H82" s="271"/>
      <c r="I82" s="272"/>
      <c r="J82" s="274"/>
      <c r="K82" s="264"/>
      <c r="N82" s="89" t="s">
        <v>3193</v>
      </c>
      <c r="P82" s="89">
        <f t="shared" si="6"/>
        <v>27</v>
      </c>
      <c r="Q82" s="263" t="str">
        <f t="shared" si="7"/>
        <v/>
      </c>
      <c r="R82" s="270"/>
    </row>
    <row r="83" spans="1:18" x14ac:dyDescent="0.2">
      <c r="A83" s="263" t="s">
        <v>3396</v>
      </c>
      <c r="B83" s="264">
        <f t="shared" si="4"/>
        <v>28</v>
      </c>
      <c r="C83" s="264" t="str">
        <f t="shared" si="5"/>
        <v>BEGINN</v>
      </c>
      <c r="D83" s="275" t="s">
        <v>3397</v>
      </c>
      <c r="E83" s="275" t="s">
        <v>3398</v>
      </c>
      <c r="F83" s="275" t="s">
        <v>583</v>
      </c>
      <c r="G83" s="276">
        <v>0</v>
      </c>
      <c r="H83" s="276" t="s">
        <v>449</v>
      </c>
      <c r="I83" s="277">
        <v>0</v>
      </c>
      <c r="J83" s="277"/>
      <c r="K83" s="276" t="s">
        <v>3399</v>
      </c>
      <c r="M83" s="89" t="s">
        <v>3193</v>
      </c>
      <c r="P83" s="89">
        <f t="shared" si="6"/>
        <v>28</v>
      </c>
      <c r="Q83" s="263" t="str">
        <f t="shared" si="7"/>
        <v>nrwb_lebuntv01</v>
      </c>
      <c r="R83" s="278" t="s">
        <v>3400</v>
      </c>
    </row>
    <row r="84" spans="1:18" x14ac:dyDescent="0.2">
      <c r="A84" s="263" t="s">
        <v>3342</v>
      </c>
      <c r="B84" s="264" t="str">
        <f t="shared" si="4"/>
        <v/>
      </c>
      <c r="C84" s="264" t="str">
        <f t="shared" si="5"/>
        <v/>
      </c>
      <c r="D84" s="275"/>
      <c r="E84" s="275"/>
      <c r="F84" s="275" t="s">
        <v>577</v>
      </c>
      <c r="G84" s="276">
        <v>1</v>
      </c>
      <c r="H84" s="276"/>
      <c r="I84" s="277"/>
      <c r="J84" s="277"/>
      <c r="K84" s="276"/>
      <c r="M84" s="89" t="s">
        <v>3193</v>
      </c>
      <c r="P84" s="89">
        <f t="shared" si="6"/>
        <v>28</v>
      </c>
      <c r="Q84" s="263" t="str">
        <f t="shared" si="7"/>
        <v/>
      </c>
      <c r="R84" s="278"/>
    </row>
    <row r="85" spans="1:18" x14ac:dyDescent="0.2">
      <c r="A85" s="263" t="s">
        <v>3342</v>
      </c>
      <c r="B85" s="264" t="str">
        <f t="shared" si="4"/>
        <v/>
      </c>
      <c r="C85" s="264" t="str">
        <f t="shared" si="5"/>
        <v/>
      </c>
      <c r="D85" s="275"/>
      <c r="E85" s="275"/>
      <c r="F85" s="275" t="s">
        <v>586</v>
      </c>
      <c r="G85" s="276">
        <v>2</v>
      </c>
      <c r="H85" s="276"/>
      <c r="I85" s="277"/>
      <c r="J85" s="277"/>
      <c r="K85" s="276"/>
      <c r="M85" s="89" t="s">
        <v>3193</v>
      </c>
      <c r="P85" s="89">
        <f t="shared" si="6"/>
        <v>28</v>
      </c>
      <c r="Q85" s="263" t="str">
        <f t="shared" si="7"/>
        <v/>
      </c>
      <c r="R85" s="278"/>
    </row>
    <row r="86" spans="1:18" x14ac:dyDescent="0.2">
      <c r="A86" s="263" t="s">
        <v>3401</v>
      </c>
      <c r="B86" s="264">
        <f t="shared" si="4"/>
        <v>29</v>
      </c>
      <c r="C86" s="264" t="str">
        <f t="shared" si="5"/>
        <v>BEGINN</v>
      </c>
      <c r="D86" s="275" t="s">
        <v>3397</v>
      </c>
      <c r="E86" s="275" t="s">
        <v>3402</v>
      </c>
      <c r="F86" s="275" t="s">
        <v>583</v>
      </c>
      <c r="G86" s="276">
        <v>0</v>
      </c>
      <c r="H86" s="276" t="s">
        <v>449</v>
      </c>
      <c r="I86" s="277">
        <v>0</v>
      </c>
      <c r="J86" s="277"/>
      <c r="K86" s="276" t="s">
        <v>3403</v>
      </c>
      <c r="M86" s="89" t="s">
        <v>3193</v>
      </c>
      <c r="P86" s="89">
        <f t="shared" si="6"/>
        <v>29</v>
      </c>
      <c r="Q86" s="263" t="str">
        <f t="shared" si="7"/>
        <v>nrwb_lebuntv02</v>
      </c>
      <c r="R86" s="278" t="s">
        <v>3404</v>
      </c>
    </row>
    <row r="87" spans="1:18" x14ac:dyDescent="0.2">
      <c r="A87" s="263" t="s">
        <v>3342</v>
      </c>
      <c r="B87" s="264" t="str">
        <f t="shared" si="4"/>
        <v/>
      </c>
      <c r="C87" s="264" t="str">
        <f t="shared" si="5"/>
        <v/>
      </c>
      <c r="D87" s="275"/>
      <c r="E87" s="275"/>
      <c r="F87" s="275" t="s">
        <v>577</v>
      </c>
      <c r="G87" s="276">
        <v>1</v>
      </c>
      <c r="H87" s="276"/>
      <c r="I87" s="277"/>
      <c r="J87" s="277"/>
      <c r="K87" s="276"/>
      <c r="M87" s="89" t="s">
        <v>3193</v>
      </c>
      <c r="P87" s="89">
        <f t="shared" si="6"/>
        <v>29</v>
      </c>
      <c r="Q87" s="263" t="str">
        <f t="shared" si="7"/>
        <v/>
      </c>
      <c r="R87" s="278"/>
    </row>
    <row r="88" spans="1:18" x14ac:dyDescent="0.2">
      <c r="A88" s="263" t="s">
        <v>3342</v>
      </c>
      <c r="B88" s="264" t="str">
        <f t="shared" si="4"/>
        <v/>
      </c>
      <c r="C88" s="264" t="str">
        <f t="shared" si="5"/>
        <v/>
      </c>
      <c r="D88" s="275"/>
      <c r="E88" s="275"/>
      <c r="F88" s="275" t="s">
        <v>586</v>
      </c>
      <c r="G88" s="276">
        <v>2</v>
      </c>
      <c r="H88" s="276"/>
      <c r="I88" s="277"/>
      <c r="J88" s="277"/>
      <c r="K88" s="276"/>
      <c r="M88" s="89" t="s">
        <v>3193</v>
      </c>
      <c r="P88" s="89">
        <f t="shared" si="6"/>
        <v>29</v>
      </c>
      <c r="Q88" s="263" t="str">
        <f t="shared" si="7"/>
        <v/>
      </c>
      <c r="R88" s="278"/>
    </row>
    <row r="89" spans="1:18" x14ac:dyDescent="0.2">
      <c r="A89" s="263" t="s">
        <v>3405</v>
      </c>
      <c r="B89" s="264">
        <f t="shared" si="4"/>
        <v>30</v>
      </c>
      <c r="C89" s="264" t="str">
        <f t="shared" si="5"/>
        <v>BEGINN</v>
      </c>
      <c r="D89" s="275" t="s">
        <v>3397</v>
      </c>
      <c r="E89" s="275" t="s">
        <v>3406</v>
      </c>
      <c r="F89" s="275" t="s">
        <v>583</v>
      </c>
      <c r="G89" s="276">
        <v>0</v>
      </c>
      <c r="H89" s="276" t="s">
        <v>449</v>
      </c>
      <c r="I89" s="277">
        <v>0</v>
      </c>
      <c r="J89" s="277"/>
      <c r="K89" s="276" t="s">
        <v>3407</v>
      </c>
      <c r="M89" s="89" t="s">
        <v>3193</v>
      </c>
      <c r="P89" s="89">
        <f t="shared" si="6"/>
        <v>30</v>
      </c>
      <c r="Q89" s="263" t="str">
        <f t="shared" si="7"/>
        <v>nrwb_lebuntv03</v>
      </c>
      <c r="R89" s="278" t="s">
        <v>3408</v>
      </c>
    </row>
    <row r="90" spans="1:18" x14ac:dyDescent="0.2">
      <c r="A90" s="263" t="s">
        <v>3342</v>
      </c>
      <c r="B90" s="264" t="str">
        <f t="shared" si="4"/>
        <v/>
      </c>
      <c r="C90" s="264" t="str">
        <f t="shared" si="5"/>
        <v/>
      </c>
      <c r="D90" s="275"/>
      <c r="E90" s="275"/>
      <c r="F90" s="275" t="s">
        <v>577</v>
      </c>
      <c r="G90" s="276">
        <v>1</v>
      </c>
      <c r="H90" s="276"/>
      <c r="I90" s="277"/>
      <c r="J90" s="277"/>
      <c r="K90" s="276"/>
      <c r="M90" s="89" t="s">
        <v>3193</v>
      </c>
      <c r="P90" s="89">
        <f t="shared" si="6"/>
        <v>30</v>
      </c>
      <c r="Q90" s="263" t="str">
        <f t="shared" si="7"/>
        <v/>
      </c>
      <c r="R90" s="278"/>
    </row>
    <row r="91" spans="1:18" x14ac:dyDescent="0.2">
      <c r="A91" s="263" t="s">
        <v>3342</v>
      </c>
      <c r="B91" s="264" t="str">
        <f t="shared" si="4"/>
        <v/>
      </c>
      <c r="C91" s="264" t="str">
        <f t="shared" si="5"/>
        <v/>
      </c>
      <c r="D91" s="275"/>
      <c r="E91" s="275"/>
      <c r="F91" s="275" t="s">
        <v>586</v>
      </c>
      <c r="G91" s="276">
        <v>2</v>
      </c>
      <c r="H91" s="276"/>
      <c r="I91" s="277"/>
      <c r="J91" s="277"/>
      <c r="K91" s="276"/>
      <c r="M91" s="89" t="s">
        <v>3193</v>
      </c>
      <c r="P91" s="89">
        <f t="shared" si="6"/>
        <v>30</v>
      </c>
      <c r="Q91" s="263" t="str">
        <f t="shared" si="7"/>
        <v/>
      </c>
      <c r="R91" s="278"/>
    </row>
    <row r="92" spans="1:18" x14ac:dyDescent="0.2">
      <c r="A92" s="263" t="s">
        <v>3409</v>
      </c>
      <c r="B92" s="264">
        <f t="shared" si="4"/>
        <v>31</v>
      </c>
      <c r="C92" s="264" t="str">
        <f t="shared" si="5"/>
        <v>BEGINN</v>
      </c>
      <c r="D92" s="275" t="s">
        <v>3397</v>
      </c>
      <c r="E92" s="275" t="s">
        <v>3410</v>
      </c>
      <c r="F92" s="275" t="s">
        <v>583</v>
      </c>
      <c r="G92" s="276">
        <v>0</v>
      </c>
      <c r="H92" s="276" t="s">
        <v>449</v>
      </c>
      <c r="I92" s="277">
        <v>0</v>
      </c>
      <c r="J92" s="277"/>
      <c r="K92" s="276" t="s">
        <v>3411</v>
      </c>
      <c r="M92" s="89" t="s">
        <v>3193</v>
      </c>
      <c r="P92" s="89">
        <f t="shared" si="6"/>
        <v>31</v>
      </c>
      <c r="Q92" s="263" t="str">
        <f t="shared" si="7"/>
        <v>nrwb_lebuntv04</v>
      </c>
      <c r="R92" s="278" t="s">
        <v>3412</v>
      </c>
    </row>
    <row r="93" spans="1:18" x14ac:dyDescent="0.2">
      <c r="A93" s="263" t="s">
        <v>3342</v>
      </c>
      <c r="B93" s="264" t="str">
        <f t="shared" si="4"/>
        <v/>
      </c>
      <c r="C93" s="264" t="str">
        <f t="shared" si="5"/>
        <v/>
      </c>
      <c r="D93" s="275"/>
      <c r="E93" s="275"/>
      <c r="F93" s="275" t="s">
        <v>577</v>
      </c>
      <c r="G93" s="276">
        <v>1</v>
      </c>
      <c r="H93" s="276"/>
      <c r="I93" s="277"/>
      <c r="J93" s="277"/>
      <c r="K93" s="276"/>
      <c r="M93" s="89" t="s">
        <v>3193</v>
      </c>
      <c r="P93" s="89">
        <f t="shared" si="6"/>
        <v>31</v>
      </c>
      <c r="Q93" s="263" t="str">
        <f t="shared" si="7"/>
        <v/>
      </c>
      <c r="R93" s="278"/>
    </row>
    <row r="94" spans="1:18" x14ac:dyDescent="0.2">
      <c r="A94" s="263" t="s">
        <v>3342</v>
      </c>
      <c r="B94" s="264" t="str">
        <f t="shared" si="4"/>
        <v/>
      </c>
      <c r="C94" s="264" t="str">
        <f t="shared" si="5"/>
        <v/>
      </c>
      <c r="D94" s="275"/>
      <c r="E94" s="275"/>
      <c r="F94" s="275" t="s">
        <v>586</v>
      </c>
      <c r="G94" s="276">
        <v>2</v>
      </c>
      <c r="H94" s="276"/>
      <c r="I94" s="277"/>
      <c r="J94" s="277"/>
      <c r="K94" s="276"/>
      <c r="M94" s="89" t="s">
        <v>3193</v>
      </c>
      <c r="P94" s="89">
        <f t="shared" si="6"/>
        <v>31</v>
      </c>
      <c r="Q94" s="263" t="str">
        <f t="shared" si="7"/>
        <v/>
      </c>
      <c r="R94" s="278"/>
    </row>
    <row r="95" spans="1:18" x14ac:dyDescent="0.2">
      <c r="A95" s="263" t="s">
        <v>3413</v>
      </c>
      <c r="B95" s="264">
        <f t="shared" si="4"/>
        <v>32</v>
      </c>
      <c r="C95" s="264" t="str">
        <f t="shared" si="5"/>
        <v>BEGINN</v>
      </c>
      <c r="D95" s="275" t="s">
        <v>3397</v>
      </c>
      <c r="E95" s="275" t="s">
        <v>3414</v>
      </c>
      <c r="F95" s="275" t="s">
        <v>583</v>
      </c>
      <c r="G95" s="276">
        <v>0</v>
      </c>
      <c r="H95" s="276" t="s">
        <v>449</v>
      </c>
      <c r="I95" s="277">
        <v>0</v>
      </c>
      <c r="J95" s="277"/>
      <c r="K95" s="276" t="s">
        <v>3415</v>
      </c>
      <c r="M95" s="89" t="s">
        <v>3193</v>
      </c>
      <c r="P95" s="89">
        <f t="shared" si="6"/>
        <v>32</v>
      </c>
      <c r="Q95" s="263" t="str">
        <f t="shared" si="7"/>
        <v>nrwb_lebuntv05</v>
      </c>
      <c r="R95" s="278" t="s">
        <v>3416</v>
      </c>
    </row>
    <row r="96" spans="1:18" x14ac:dyDescent="0.2">
      <c r="A96" s="263" t="s">
        <v>3342</v>
      </c>
      <c r="B96" s="264" t="str">
        <f t="shared" si="4"/>
        <v/>
      </c>
      <c r="C96" s="264" t="str">
        <f t="shared" si="5"/>
        <v/>
      </c>
      <c r="D96" s="275"/>
      <c r="E96" s="275"/>
      <c r="F96" s="275" t="s">
        <v>577</v>
      </c>
      <c r="G96" s="276">
        <v>1</v>
      </c>
      <c r="H96" s="276"/>
      <c r="I96" s="277"/>
      <c r="J96" s="277"/>
      <c r="K96" s="276"/>
      <c r="M96" s="89" t="s">
        <v>3193</v>
      </c>
      <c r="P96" s="89">
        <f t="shared" si="6"/>
        <v>32</v>
      </c>
      <c r="Q96" s="263" t="str">
        <f t="shared" si="7"/>
        <v/>
      </c>
      <c r="R96" s="278"/>
    </row>
    <row r="97" spans="1:18" x14ac:dyDescent="0.2">
      <c r="A97" s="263" t="s">
        <v>3342</v>
      </c>
      <c r="B97" s="264" t="str">
        <f t="shared" si="4"/>
        <v/>
      </c>
      <c r="C97" s="264" t="str">
        <f t="shared" si="5"/>
        <v/>
      </c>
      <c r="D97" s="275"/>
      <c r="E97" s="275"/>
      <c r="F97" s="275" t="s">
        <v>586</v>
      </c>
      <c r="G97" s="276">
        <v>2</v>
      </c>
      <c r="H97" s="276"/>
      <c r="I97" s="277"/>
      <c r="J97" s="277"/>
      <c r="K97" s="276"/>
      <c r="M97" s="89" t="s">
        <v>3193</v>
      </c>
      <c r="P97" s="89">
        <f t="shared" si="6"/>
        <v>32</v>
      </c>
      <c r="Q97" s="263" t="str">
        <f t="shared" si="7"/>
        <v/>
      </c>
      <c r="R97" s="278"/>
    </row>
    <row r="98" spans="1:18" x14ac:dyDescent="0.2">
      <c r="A98" s="263" t="s">
        <v>3417</v>
      </c>
      <c r="B98" s="264">
        <f t="shared" si="4"/>
        <v>33</v>
      </c>
      <c r="C98" s="264" t="str">
        <f t="shared" si="5"/>
        <v>BEGINN</v>
      </c>
      <c r="D98" s="275" t="s">
        <v>3397</v>
      </c>
      <c r="E98" s="275" t="s">
        <v>3418</v>
      </c>
      <c r="F98" s="275" t="s">
        <v>583</v>
      </c>
      <c r="G98" s="276">
        <v>0</v>
      </c>
      <c r="H98" s="276" t="s">
        <v>449</v>
      </c>
      <c r="I98" s="277">
        <v>0</v>
      </c>
      <c r="J98" s="277"/>
      <c r="K98" s="276" t="s">
        <v>3419</v>
      </c>
      <c r="M98" s="89" t="s">
        <v>3193</v>
      </c>
      <c r="P98" s="89">
        <f t="shared" si="6"/>
        <v>33</v>
      </c>
      <c r="Q98" s="263" t="str">
        <f t="shared" si="7"/>
        <v>nrwb_lebuntv06</v>
      </c>
      <c r="R98" s="278" t="s">
        <v>3420</v>
      </c>
    </row>
    <row r="99" spans="1:18" x14ac:dyDescent="0.2">
      <c r="A99" s="263" t="s">
        <v>3342</v>
      </c>
      <c r="B99" s="264" t="str">
        <f t="shared" si="4"/>
        <v/>
      </c>
      <c r="C99" s="264" t="str">
        <f t="shared" si="5"/>
        <v/>
      </c>
      <c r="D99" s="275"/>
      <c r="E99" s="275"/>
      <c r="F99" s="275" t="s">
        <v>577</v>
      </c>
      <c r="G99" s="276">
        <v>1</v>
      </c>
      <c r="H99" s="276"/>
      <c r="I99" s="277"/>
      <c r="J99" s="277"/>
      <c r="K99" s="276"/>
      <c r="M99" s="89" t="s">
        <v>3193</v>
      </c>
      <c r="P99" s="89">
        <f t="shared" si="6"/>
        <v>33</v>
      </c>
      <c r="Q99" s="263" t="str">
        <f t="shared" si="7"/>
        <v/>
      </c>
      <c r="R99" s="278"/>
    </row>
    <row r="100" spans="1:18" x14ac:dyDescent="0.2">
      <c r="A100" s="263" t="s">
        <v>3342</v>
      </c>
      <c r="B100" s="264" t="str">
        <f t="shared" si="4"/>
        <v/>
      </c>
      <c r="C100" s="264" t="str">
        <f t="shared" si="5"/>
        <v/>
      </c>
      <c r="D100" s="275"/>
      <c r="E100" s="275"/>
      <c r="F100" s="275" t="s">
        <v>586</v>
      </c>
      <c r="G100" s="276">
        <v>2</v>
      </c>
      <c r="H100" s="276"/>
      <c r="I100" s="277"/>
      <c r="J100" s="277"/>
      <c r="K100" s="276"/>
      <c r="M100" s="89" t="s">
        <v>3193</v>
      </c>
      <c r="P100" s="89">
        <f t="shared" si="6"/>
        <v>33</v>
      </c>
      <c r="Q100" s="263" t="str">
        <f t="shared" si="7"/>
        <v/>
      </c>
      <c r="R100" s="278"/>
    </row>
    <row r="101" spans="1:18" x14ac:dyDescent="0.2">
      <c r="A101" s="263" t="s">
        <v>3421</v>
      </c>
      <c r="B101" s="264">
        <f t="shared" si="4"/>
        <v>34</v>
      </c>
      <c r="C101" s="264" t="str">
        <f t="shared" si="5"/>
        <v>BEGINN</v>
      </c>
      <c r="D101" s="275" t="s">
        <v>3397</v>
      </c>
      <c r="E101" s="275" t="s">
        <v>3422</v>
      </c>
      <c r="F101" s="275" t="s">
        <v>583</v>
      </c>
      <c r="G101" s="276">
        <v>0</v>
      </c>
      <c r="H101" s="276" t="s">
        <v>449</v>
      </c>
      <c r="I101" s="277">
        <v>0</v>
      </c>
      <c r="J101" s="277"/>
      <c r="K101" s="276" t="s">
        <v>3423</v>
      </c>
      <c r="M101" s="89" t="s">
        <v>3193</v>
      </c>
      <c r="P101" s="89">
        <f t="shared" si="6"/>
        <v>34</v>
      </c>
      <c r="Q101" s="263" t="str">
        <f t="shared" si="7"/>
        <v>nrwb_lebuntv07</v>
      </c>
      <c r="R101" s="278" t="s">
        <v>3424</v>
      </c>
    </row>
    <row r="102" spans="1:18" x14ac:dyDescent="0.2">
      <c r="A102" s="263" t="s">
        <v>3342</v>
      </c>
      <c r="B102" s="264" t="str">
        <f t="shared" si="4"/>
        <v/>
      </c>
      <c r="C102" s="264" t="str">
        <f t="shared" si="5"/>
        <v/>
      </c>
      <c r="D102" s="275"/>
      <c r="E102" s="275"/>
      <c r="F102" s="275" t="s">
        <v>577</v>
      </c>
      <c r="G102" s="276">
        <v>1</v>
      </c>
      <c r="H102" s="276"/>
      <c r="I102" s="277"/>
      <c r="J102" s="277"/>
      <c r="K102" s="276"/>
      <c r="M102" s="89" t="s">
        <v>3193</v>
      </c>
      <c r="P102" s="89">
        <f t="shared" si="6"/>
        <v>34</v>
      </c>
      <c r="Q102" s="263" t="str">
        <f t="shared" si="7"/>
        <v/>
      </c>
      <c r="R102" s="278"/>
    </row>
    <row r="103" spans="1:18" x14ac:dyDescent="0.2">
      <c r="A103" s="263" t="s">
        <v>3342</v>
      </c>
      <c r="B103" s="264" t="str">
        <f t="shared" si="4"/>
        <v/>
      </c>
      <c r="C103" s="264" t="str">
        <f t="shared" si="5"/>
        <v/>
      </c>
      <c r="D103" s="275"/>
      <c r="E103" s="275"/>
      <c r="F103" s="275" t="s">
        <v>586</v>
      </c>
      <c r="G103" s="276">
        <v>2</v>
      </c>
      <c r="H103" s="276"/>
      <c r="I103" s="277"/>
      <c r="J103" s="277"/>
      <c r="K103" s="276"/>
      <c r="M103" s="89" t="s">
        <v>3193</v>
      </c>
      <c r="P103" s="89">
        <f t="shared" si="6"/>
        <v>34</v>
      </c>
      <c r="Q103" s="263" t="str">
        <f t="shared" si="7"/>
        <v/>
      </c>
      <c r="R103" s="278"/>
    </row>
    <row r="104" spans="1:18" x14ac:dyDescent="0.2">
      <c r="A104" s="263" t="s">
        <v>3425</v>
      </c>
      <c r="B104" s="264">
        <f t="shared" si="4"/>
        <v>35</v>
      </c>
      <c r="C104" s="264" t="str">
        <f t="shared" si="5"/>
        <v>BEGINN</v>
      </c>
      <c r="D104" s="275" t="s">
        <v>3397</v>
      </c>
      <c r="E104" s="275" t="s">
        <v>3426</v>
      </c>
      <c r="F104" s="275" t="s">
        <v>583</v>
      </c>
      <c r="G104" s="276">
        <v>0</v>
      </c>
      <c r="H104" s="276" t="s">
        <v>449</v>
      </c>
      <c r="I104" s="277">
        <v>0</v>
      </c>
      <c r="J104" s="277"/>
      <c r="K104" s="276" t="s">
        <v>3427</v>
      </c>
      <c r="M104" s="89" t="s">
        <v>3193</v>
      </c>
      <c r="P104" s="89">
        <f t="shared" si="6"/>
        <v>35</v>
      </c>
      <c r="Q104" s="263" t="str">
        <f t="shared" si="7"/>
        <v>nrwb_lebuntv08</v>
      </c>
      <c r="R104" s="278" t="s">
        <v>3428</v>
      </c>
    </row>
    <row r="105" spans="1:18" x14ac:dyDescent="0.2">
      <c r="A105" s="263" t="s">
        <v>3342</v>
      </c>
      <c r="B105" s="264" t="str">
        <f t="shared" si="4"/>
        <v/>
      </c>
      <c r="C105" s="264" t="str">
        <f t="shared" si="5"/>
        <v/>
      </c>
      <c r="D105" s="275"/>
      <c r="E105" s="275"/>
      <c r="F105" s="275" t="s">
        <v>577</v>
      </c>
      <c r="G105" s="276">
        <v>1</v>
      </c>
      <c r="H105" s="276"/>
      <c r="I105" s="277"/>
      <c r="J105" s="277"/>
      <c r="K105" s="276"/>
      <c r="M105" s="89" t="s">
        <v>3193</v>
      </c>
      <c r="P105" s="89">
        <f t="shared" si="6"/>
        <v>35</v>
      </c>
      <c r="Q105" s="263" t="str">
        <f t="shared" si="7"/>
        <v/>
      </c>
      <c r="R105" s="278"/>
    </row>
    <row r="106" spans="1:18" x14ac:dyDescent="0.2">
      <c r="A106" s="263" t="s">
        <v>3342</v>
      </c>
      <c r="B106" s="264" t="str">
        <f t="shared" si="4"/>
        <v/>
      </c>
      <c r="C106" s="264" t="str">
        <f t="shared" si="5"/>
        <v/>
      </c>
      <c r="D106" s="275"/>
      <c r="E106" s="275"/>
      <c r="F106" s="275" t="s">
        <v>586</v>
      </c>
      <c r="G106" s="276">
        <v>2</v>
      </c>
      <c r="H106" s="276"/>
      <c r="I106" s="277"/>
      <c r="J106" s="277"/>
      <c r="K106" s="276"/>
      <c r="M106" s="89" t="s">
        <v>3193</v>
      </c>
      <c r="P106" s="89">
        <f t="shared" si="6"/>
        <v>35</v>
      </c>
      <c r="Q106" s="263" t="str">
        <f t="shared" si="7"/>
        <v/>
      </c>
      <c r="R106" s="278"/>
    </row>
    <row r="107" spans="1:18" x14ac:dyDescent="0.2">
      <c r="A107" s="263" t="s">
        <v>3429</v>
      </c>
      <c r="B107" s="264">
        <f t="shared" si="4"/>
        <v>36</v>
      </c>
      <c r="C107" s="264" t="str">
        <f t="shared" si="5"/>
        <v>BEGINN</v>
      </c>
      <c r="D107" s="275" t="s">
        <v>3397</v>
      </c>
      <c r="E107" s="275" t="s">
        <v>3430</v>
      </c>
      <c r="F107" s="275" t="s">
        <v>583</v>
      </c>
      <c r="G107" s="276">
        <v>0</v>
      </c>
      <c r="H107" s="276" t="s">
        <v>449</v>
      </c>
      <c r="I107" s="277">
        <v>0</v>
      </c>
      <c r="J107" s="277"/>
      <c r="K107" s="276" t="s">
        <v>3431</v>
      </c>
      <c r="M107" s="89" t="s">
        <v>3193</v>
      </c>
      <c r="P107" s="89">
        <f t="shared" si="6"/>
        <v>36</v>
      </c>
      <c r="Q107" s="263" t="str">
        <f t="shared" si="7"/>
        <v>nrwb_lebuntv09</v>
      </c>
      <c r="R107" s="278" t="s">
        <v>3432</v>
      </c>
    </row>
    <row r="108" spans="1:18" x14ac:dyDescent="0.2">
      <c r="A108" s="263" t="s">
        <v>3342</v>
      </c>
      <c r="B108" s="264" t="str">
        <f t="shared" si="4"/>
        <v/>
      </c>
      <c r="C108" s="264" t="str">
        <f t="shared" si="5"/>
        <v/>
      </c>
      <c r="D108" s="275"/>
      <c r="E108" s="275"/>
      <c r="F108" s="275" t="s">
        <v>577</v>
      </c>
      <c r="G108" s="276">
        <v>1</v>
      </c>
      <c r="H108" s="276"/>
      <c r="I108" s="277"/>
      <c r="J108" s="277"/>
      <c r="K108" s="276"/>
      <c r="M108" s="89" t="s">
        <v>3193</v>
      </c>
      <c r="P108" s="89">
        <f t="shared" si="6"/>
        <v>36</v>
      </c>
      <c r="Q108" s="263" t="str">
        <f t="shared" si="7"/>
        <v/>
      </c>
      <c r="R108" s="278"/>
    </row>
    <row r="109" spans="1:18" x14ac:dyDescent="0.2">
      <c r="A109" s="263" t="s">
        <v>3342</v>
      </c>
      <c r="B109" s="264" t="str">
        <f t="shared" si="4"/>
        <v/>
      </c>
      <c r="C109" s="264" t="str">
        <f t="shared" si="5"/>
        <v/>
      </c>
      <c r="D109" s="275"/>
      <c r="E109" s="275"/>
      <c r="F109" s="275" t="s">
        <v>586</v>
      </c>
      <c r="G109" s="276">
        <v>2</v>
      </c>
      <c r="H109" s="276"/>
      <c r="I109" s="277"/>
      <c r="J109" s="277"/>
      <c r="K109" s="276"/>
      <c r="M109" s="89" t="s">
        <v>3193</v>
      </c>
      <c r="P109" s="89">
        <f t="shared" si="6"/>
        <v>36</v>
      </c>
      <c r="Q109" s="263" t="str">
        <f t="shared" si="7"/>
        <v/>
      </c>
      <c r="R109" s="278"/>
    </row>
    <row r="110" spans="1:18" x14ac:dyDescent="0.2">
      <c r="A110" s="263" t="s">
        <v>3433</v>
      </c>
      <c r="B110" s="264">
        <f t="shared" si="4"/>
        <v>37</v>
      </c>
      <c r="C110" s="264" t="str">
        <f t="shared" si="5"/>
        <v>BEGINN</v>
      </c>
      <c r="D110" s="275" t="s">
        <v>3397</v>
      </c>
      <c r="E110" s="275" t="s">
        <v>3434</v>
      </c>
      <c r="F110" s="275" t="s">
        <v>583</v>
      </c>
      <c r="G110" s="276">
        <v>0</v>
      </c>
      <c r="H110" s="276" t="s">
        <v>449</v>
      </c>
      <c r="I110" s="277">
        <v>0</v>
      </c>
      <c r="J110" s="277"/>
      <c r="K110" s="276" t="s">
        <v>3435</v>
      </c>
      <c r="M110" s="89" t="s">
        <v>3193</v>
      </c>
      <c r="P110" s="89">
        <f t="shared" si="6"/>
        <v>37</v>
      </c>
      <c r="Q110" s="263" t="str">
        <f t="shared" si="7"/>
        <v>nrwb_lebuntv10</v>
      </c>
      <c r="R110" s="278" t="s">
        <v>3436</v>
      </c>
    </row>
    <row r="111" spans="1:18" x14ac:dyDescent="0.2">
      <c r="A111" s="263" t="s">
        <v>3342</v>
      </c>
      <c r="B111" s="264" t="str">
        <f t="shared" si="4"/>
        <v/>
      </c>
      <c r="C111" s="264" t="str">
        <f t="shared" si="5"/>
        <v/>
      </c>
      <c r="D111" s="275"/>
      <c r="E111" s="275"/>
      <c r="F111" s="275" t="s">
        <v>577</v>
      </c>
      <c r="G111" s="276">
        <v>1</v>
      </c>
      <c r="H111" s="276"/>
      <c r="I111" s="277"/>
      <c r="J111" s="277"/>
      <c r="K111" s="276"/>
      <c r="M111" s="89" t="s">
        <v>3193</v>
      </c>
      <c r="P111" s="89">
        <f t="shared" si="6"/>
        <v>37</v>
      </c>
      <c r="Q111" s="263" t="str">
        <f t="shared" si="7"/>
        <v/>
      </c>
      <c r="R111" s="278"/>
    </row>
    <row r="112" spans="1:18" x14ac:dyDescent="0.2">
      <c r="A112" s="263" t="s">
        <v>3342</v>
      </c>
      <c r="B112" s="264" t="str">
        <f t="shared" si="4"/>
        <v/>
      </c>
      <c r="C112" s="264" t="str">
        <f t="shared" si="5"/>
        <v/>
      </c>
      <c r="D112" s="275"/>
      <c r="E112" s="275"/>
      <c r="F112" s="275" t="s">
        <v>586</v>
      </c>
      <c r="G112" s="276">
        <v>2</v>
      </c>
      <c r="H112" s="276"/>
      <c r="I112" s="277"/>
      <c r="J112" s="277"/>
      <c r="K112" s="276"/>
      <c r="M112" s="89" t="s">
        <v>3193</v>
      </c>
      <c r="P112" s="89">
        <f t="shared" si="6"/>
        <v>37</v>
      </c>
      <c r="Q112" s="263" t="str">
        <f t="shared" si="7"/>
        <v/>
      </c>
      <c r="R112" s="278"/>
    </row>
    <row r="113" spans="1:18" x14ac:dyDescent="0.2">
      <c r="A113" s="263" t="s">
        <v>3437</v>
      </c>
      <c r="B113" s="264">
        <f t="shared" si="4"/>
        <v>38</v>
      </c>
      <c r="C113" s="264" t="str">
        <f t="shared" si="5"/>
        <v>BEGINN</v>
      </c>
      <c r="D113" s="275" t="s">
        <v>3397</v>
      </c>
      <c r="E113" s="275" t="s">
        <v>3438</v>
      </c>
      <c r="F113" s="275" t="s">
        <v>583</v>
      </c>
      <c r="G113" s="276">
        <v>0</v>
      </c>
      <c r="H113" s="276" t="s">
        <v>449</v>
      </c>
      <c r="I113" s="277">
        <v>0</v>
      </c>
      <c r="J113" s="277"/>
      <c r="K113" s="276" t="s">
        <v>3439</v>
      </c>
      <c r="M113" s="89" t="s">
        <v>3193</v>
      </c>
      <c r="P113" s="89">
        <f t="shared" si="6"/>
        <v>38</v>
      </c>
      <c r="Q113" s="263" t="str">
        <f t="shared" si="7"/>
        <v>nrwb_lebuntv11</v>
      </c>
      <c r="R113" s="278" t="s">
        <v>3440</v>
      </c>
    </row>
    <row r="114" spans="1:18" x14ac:dyDescent="0.2">
      <c r="A114" s="263" t="s">
        <v>3342</v>
      </c>
      <c r="B114" s="264" t="str">
        <f t="shared" si="4"/>
        <v/>
      </c>
      <c r="C114" s="264" t="str">
        <f t="shared" si="5"/>
        <v/>
      </c>
      <c r="D114" s="275"/>
      <c r="E114" s="275"/>
      <c r="F114" s="275" t="s">
        <v>577</v>
      </c>
      <c r="G114" s="276">
        <v>1</v>
      </c>
      <c r="H114" s="276"/>
      <c r="I114" s="277"/>
      <c r="J114" s="277"/>
      <c r="K114" s="276"/>
      <c r="M114" s="89" t="s">
        <v>3193</v>
      </c>
      <c r="P114" s="89">
        <f t="shared" si="6"/>
        <v>38</v>
      </c>
      <c r="Q114" s="263" t="str">
        <f t="shared" si="7"/>
        <v/>
      </c>
      <c r="R114" s="278"/>
    </row>
    <row r="115" spans="1:18" x14ac:dyDescent="0.2">
      <c r="A115" s="263" t="s">
        <v>3342</v>
      </c>
      <c r="B115" s="264" t="str">
        <f t="shared" si="4"/>
        <v/>
      </c>
      <c r="C115" s="264" t="str">
        <f t="shared" si="5"/>
        <v/>
      </c>
      <c r="D115" s="275"/>
      <c r="E115" s="275"/>
      <c r="F115" s="275" t="s">
        <v>586</v>
      </c>
      <c r="G115" s="276">
        <v>2</v>
      </c>
      <c r="H115" s="276"/>
      <c r="I115" s="277"/>
      <c r="J115" s="277"/>
      <c r="K115" s="276"/>
      <c r="M115" s="89" t="s">
        <v>3193</v>
      </c>
      <c r="P115" s="89">
        <f t="shared" si="6"/>
        <v>38</v>
      </c>
      <c r="Q115" s="263" t="str">
        <f t="shared" si="7"/>
        <v/>
      </c>
      <c r="R115" s="278"/>
    </row>
    <row r="116" spans="1:18" x14ac:dyDescent="0.2">
      <c r="A116" s="263" t="s">
        <v>3441</v>
      </c>
      <c r="B116" s="264">
        <f t="shared" si="4"/>
        <v>39</v>
      </c>
      <c r="C116" s="264" t="str">
        <f t="shared" si="5"/>
        <v>BEGINN</v>
      </c>
      <c r="D116" s="275" t="s">
        <v>3442</v>
      </c>
      <c r="E116" s="275" t="s">
        <v>3443</v>
      </c>
      <c r="F116" s="275" t="s">
        <v>583</v>
      </c>
      <c r="G116" s="276">
        <v>0</v>
      </c>
      <c r="H116" s="276" t="s">
        <v>449</v>
      </c>
      <c r="I116" s="277">
        <v>0</v>
      </c>
      <c r="J116" s="277"/>
      <c r="K116" s="276" t="s">
        <v>3444</v>
      </c>
      <c r="M116" s="89" t="s">
        <v>3193</v>
      </c>
      <c r="P116" s="89">
        <f t="shared" si="6"/>
        <v>39</v>
      </c>
      <c r="Q116" s="263" t="str">
        <f t="shared" si="7"/>
        <v>nrwb_lebuntv12</v>
      </c>
      <c r="R116" s="278" t="s">
        <v>3445</v>
      </c>
    </row>
    <row r="117" spans="1:18" x14ac:dyDescent="0.2">
      <c r="A117" s="263" t="s">
        <v>3342</v>
      </c>
      <c r="B117" s="264" t="str">
        <f t="shared" si="4"/>
        <v/>
      </c>
      <c r="C117" s="264" t="str">
        <f t="shared" si="5"/>
        <v/>
      </c>
      <c r="D117" s="275"/>
      <c r="E117" s="275"/>
      <c r="F117" s="275" t="s">
        <v>577</v>
      </c>
      <c r="G117" s="276">
        <v>1</v>
      </c>
      <c r="H117" s="276"/>
      <c r="I117" s="277"/>
      <c r="J117" s="277"/>
      <c r="K117" s="276"/>
      <c r="M117" s="89" t="s">
        <v>3193</v>
      </c>
      <c r="P117" s="89">
        <f t="shared" si="6"/>
        <v>39</v>
      </c>
      <c r="Q117" s="263" t="str">
        <f t="shared" si="7"/>
        <v/>
      </c>
      <c r="R117" s="278"/>
    </row>
    <row r="118" spans="1:18" x14ac:dyDescent="0.2">
      <c r="A118" s="263" t="s">
        <v>3342</v>
      </c>
      <c r="B118" s="264" t="str">
        <f t="shared" si="4"/>
        <v/>
      </c>
      <c r="C118" s="264" t="str">
        <f t="shared" si="5"/>
        <v/>
      </c>
      <c r="D118" s="275"/>
      <c r="E118" s="275"/>
      <c r="F118" s="275" t="s">
        <v>586</v>
      </c>
      <c r="G118" s="276">
        <v>2</v>
      </c>
      <c r="H118" s="276"/>
      <c r="I118" s="277"/>
      <c r="J118" s="277"/>
      <c r="K118" s="276"/>
      <c r="M118" s="89" t="s">
        <v>3193</v>
      </c>
      <c r="P118" s="89">
        <f t="shared" si="6"/>
        <v>39</v>
      </c>
      <c r="Q118" s="263" t="str">
        <f t="shared" si="7"/>
        <v/>
      </c>
      <c r="R118" s="278"/>
    </row>
    <row r="119" spans="1:18" x14ac:dyDescent="0.2">
      <c r="A119" s="263" t="s">
        <v>3446</v>
      </c>
      <c r="B119" s="264">
        <f t="shared" si="4"/>
        <v>40</v>
      </c>
      <c r="C119" s="264" t="str">
        <f t="shared" si="5"/>
        <v>BEGINN</v>
      </c>
      <c r="D119" s="275" t="s">
        <v>3447</v>
      </c>
      <c r="E119" s="275" t="s">
        <v>3448</v>
      </c>
      <c r="F119" s="275" t="s">
        <v>583</v>
      </c>
      <c r="G119" s="276">
        <v>0</v>
      </c>
      <c r="H119" s="276" t="s">
        <v>446</v>
      </c>
      <c r="I119" s="277">
        <v>0</v>
      </c>
      <c r="J119" s="277"/>
      <c r="K119" s="276" t="s">
        <v>3449</v>
      </c>
      <c r="M119" s="89" t="s">
        <v>3193</v>
      </c>
      <c r="P119" s="89">
        <f t="shared" si="6"/>
        <v>40</v>
      </c>
      <c r="Q119" s="263" t="str">
        <f t="shared" si="7"/>
        <v>nrwb_lebunterv</v>
      </c>
      <c r="R119" s="278" t="s">
        <v>3450</v>
      </c>
    </row>
    <row r="120" spans="1:18" x14ac:dyDescent="0.2">
      <c r="A120" s="263" t="s">
        <v>3342</v>
      </c>
      <c r="B120" s="264" t="str">
        <f t="shared" si="4"/>
        <v/>
      </c>
      <c r="C120" s="264" t="str">
        <f t="shared" si="5"/>
        <v/>
      </c>
      <c r="D120" s="275"/>
      <c r="E120" s="275"/>
      <c r="F120" s="275" t="s">
        <v>3398</v>
      </c>
      <c r="G120" s="276">
        <v>1</v>
      </c>
      <c r="H120" s="276"/>
      <c r="I120" s="277"/>
      <c r="J120" s="277"/>
      <c r="K120" s="276"/>
      <c r="M120" s="89" t="s">
        <v>3193</v>
      </c>
      <c r="P120" s="89">
        <f t="shared" si="6"/>
        <v>40</v>
      </c>
      <c r="Q120" s="263" t="str">
        <f t="shared" si="7"/>
        <v/>
      </c>
      <c r="R120" s="278"/>
    </row>
    <row r="121" spans="1:18" x14ac:dyDescent="0.2">
      <c r="A121" s="263" t="s">
        <v>3342</v>
      </c>
      <c r="B121" s="264" t="str">
        <f t="shared" si="4"/>
        <v/>
      </c>
      <c r="C121" s="264" t="str">
        <f t="shared" si="5"/>
        <v/>
      </c>
      <c r="D121" s="275"/>
      <c r="E121" s="275"/>
      <c r="F121" s="275" t="s">
        <v>3402</v>
      </c>
      <c r="G121" s="276">
        <v>2</v>
      </c>
      <c r="H121" s="276"/>
      <c r="I121" s="277"/>
      <c r="J121" s="277"/>
      <c r="K121" s="276"/>
      <c r="M121" s="89" t="s">
        <v>3193</v>
      </c>
      <c r="P121" s="89">
        <f t="shared" si="6"/>
        <v>40</v>
      </c>
      <c r="Q121" s="263" t="str">
        <f t="shared" si="7"/>
        <v/>
      </c>
      <c r="R121" s="278"/>
    </row>
    <row r="122" spans="1:18" x14ac:dyDescent="0.2">
      <c r="A122" s="263" t="s">
        <v>3342</v>
      </c>
      <c r="B122" s="264" t="str">
        <f t="shared" si="4"/>
        <v/>
      </c>
      <c r="C122" s="264" t="str">
        <f t="shared" si="5"/>
        <v/>
      </c>
      <c r="D122" s="275"/>
      <c r="E122" s="275"/>
      <c r="F122" s="275" t="s">
        <v>3406</v>
      </c>
      <c r="G122" s="276">
        <v>3</v>
      </c>
      <c r="H122" s="276"/>
      <c r="I122" s="277"/>
      <c r="J122" s="277"/>
      <c r="K122" s="276"/>
      <c r="M122" s="89" t="s">
        <v>3193</v>
      </c>
      <c r="P122" s="89">
        <f t="shared" si="6"/>
        <v>40</v>
      </c>
      <c r="Q122" s="263" t="str">
        <f t="shared" si="7"/>
        <v/>
      </c>
      <c r="R122" s="278"/>
    </row>
    <row r="123" spans="1:18" x14ac:dyDescent="0.2">
      <c r="A123" s="263" t="s">
        <v>3342</v>
      </c>
      <c r="B123" s="264" t="str">
        <f t="shared" si="4"/>
        <v/>
      </c>
      <c r="C123" s="264" t="str">
        <f t="shared" si="5"/>
        <v/>
      </c>
      <c r="D123" s="275"/>
      <c r="E123" s="275"/>
      <c r="F123" s="275" t="s">
        <v>3410</v>
      </c>
      <c r="G123" s="276">
        <v>4</v>
      </c>
      <c r="H123" s="276"/>
      <c r="I123" s="277"/>
      <c r="J123" s="277"/>
      <c r="K123" s="276"/>
      <c r="M123" s="89" t="s">
        <v>3193</v>
      </c>
      <c r="P123" s="89">
        <f t="shared" si="6"/>
        <v>40</v>
      </c>
      <c r="Q123" s="263" t="str">
        <f t="shared" si="7"/>
        <v/>
      </c>
      <c r="R123" s="278"/>
    </row>
    <row r="124" spans="1:18" x14ac:dyDescent="0.2">
      <c r="A124" s="263" t="s">
        <v>3342</v>
      </c>
      <c r="B124" s="264" t="str">
        <f t="shared" si="4"/>
        <v/>
      </c>
      <c r="C124" s="264" t="str">
        <f t="shared" si="5"/>
        <v/>
      </c>
      <c r="D124" s="275"/>
      <c r="E124" s="275"/>
      <c r="F124" s="275" t="s">
        <v>3414</v>
      </c>
      <c r="G124" s="276">
        <v>5</v>
      </c>
      <c r="H124" s="276"/>
      <c r="I124" s="277"/>
      <c r="J124" s="277"/>
      <c r="K124" s="276"/>
      <c r="M124" s="89" t="s">
        <v>3193</v>
      </c>
      <c r="P124" s="89">
        <f t="shared" si="6"/>
        <v>40</v>
      </c>
      <c r="Q124" s="263" t="str">
        <f t="shared" si="7"/>
        <v/>
      </c>
      <c r="R124" s="278"/>
    </row>
    <row r="125" spans="1:18" x14ac:dyDescent="0.2">
      <c r="A125" s="263" t="s">
        <v>3342</v>
      </c>
      <c r="B125" s="264" t="str">
        <f t="shared" si="4"/>
        <v/>
      </c>
      <c r="C125" s="264" t="str">
        <f t="shared" si="5"/>
        <v/>
      </c>
      <c r="D125" s="275"/>
      <c r="E125" s="275"/>
      <c r="F125" s="275" t="s">
        <v>3418</v>
      </c>
      <c r="G125" s="276">
        <v>6</v>
      </c>
      <c r="H125" s="276"/>
      <c r="I125" s="277"/>
      <c r="J125" s="277"/>
      <c r="K125" s="276"/>
      <c r="M125" s="89" t="s">
        <v>3193</v>
      </c>
      <c r="P125" s="89">
        <f t="shared" si="6"/>
        <v>40</v>
      </c>
      <c r="Q125" s="263" t="str">
        <f t="shared" si="7"/>
        <v/>
      </c>
      <c r="R125" s="278"/>
    </row>
    <row r="126" spans="1:18" x14ac:dyDescent="0.2">
      <c r="A126" s="263" t="s">
        <v>3342</v>
      </c>
      <c r="B126" s="264" t="str">
        <f t="shared" si="4"/>
        <v/>
      </c>
      <c r="C126" s="264" t="str">
        <f t="shared" si="5"/>
        <v/>
      </c>
      <c r="D126" s="275"/>
      <c r="E126" s="275"/>
      <c r="F126" s="275" t="s">
        <v>3422</v>
      </c>
      <c r="G126" s="276">
        <v>7</v>
      </c>
      <c r="H126" s="276"/>
      <c r="I126" s="277"/>
      <c r="J126" s="277"/>
      <c r="K126" s="276"/>
      <c r="M126" s="89" t="s">
        <v>3193</v>
      </c>
      <c r="P126" s="89">
        <f t="shared" si="6"/>
        <v>40</v>
      </c>
      <c r="Q126" s="263" t="str">
        <f t="shared" si="7"/>
        <v/>
      </c>
      <c r="R126" s="278"/>
    </row>
    <row r="127" spans="1:18" x14ac:dyDescent="0.2">
      <c r="A127" s="263" t="s">
        <v>3342</v>
      </c>
      <c r="B127" s="264" t="str">
        <f t="shared" si="4"/>
        <v/>
      </c>
      <c r="C127" s="264" t="str">
        <f t="shared" si="5"/>
        <v/>
      </c>
      <c r="D127" s="275"/>
      <c r="E127" s="275"/>
      <c r="F127" s="275" t="s">
        <v>3426</v>
      </c>
      <c r="G127" s="276">
        <v>8</v>
      </c>
      <c r="H127" s="276"/>
      <c r="I127" s="277"/>
      <c r="J127" s="277"/>
      <c r="K127" s="276"/>
      <c r="M127" s="89" t="s">
        <v>3193</v>
      </c>
      <c r="P127" s="89">
        <f t="shared" si="6"/>
        <v>40</v>
      </c>
      <c r="Q127" s="263" t="str">
        <f t="shared" si="7"/>
        <v/>
      </c>
      <c r="R127" s="278"/>
    </row>
    <row r="128" spans="1:18" x14ac:dyDescent="0.2">
      <c r="A128" s="263" t="s">
        <v>3342</v>
      </c>
      <c r="B128" s="264" t="str">
        <f t="shared" si="4"/>
        <v/>
      </c>
      <c r="C128" s="264" t="str">
        <f t="shared" si="5"/>
        <v/>
      </c>
      <c r="D128" s="275"/>
      <c r="E128" s="275"/>
      <c r="F128" s="275" t="s">
        <v>3430</v>
      </c>
      <c r="G128" s="276">
        <v>9</v>
      </c>
      <c r="H128" s="276"/>
      <c r="I128" s="277"/>
      <c r="J128" s="277"/>
      <c r="K128" s="276"/>
      <c r="M128" s="89" t="s">
        <v>3193</v>
      </c>
      <c r="P128" s="89">
        <f t="shared" si="6"/>
        <v>40</v>
      </c>
      <c r="Q128" s="263" t="str">
        <f t="shared" si="7"/>
        <v/>
      </c>
      <c r="R128" s="278"/>
    </row>
    <row r="129" spans="1:18" x14ac:dyDescent="0.2">
      <c r="A129" s="263" t="s">
        <v>3342</v>
      </c>
      <c r="B129" s="264" t="str">
        <f t="shared" si="4"/>
        <v/>
      </c>
      <c r="C129" s="264" t="str">
        <f t="shared" si="5"/>
        <v/>
      </c>
      <c r="D129" s="275"/>
      <c r="E129" s="275"/>
      <c r="F129" s="275" t="s">
        <v>3434</v>
      </c>
      <c r="G129" s="276">
        <v>10</v>
      </c>
      <c r="H129" s="276"/>
      <c r="I129" s="277"/>
      <c r="J129" s="277"/>
      <c r="K129" s="276"/>
      <c r="M129" s="89" t="s">
        <v>3193</v>
      </c>
      <c r="P129" s="89">
        <f t="shared" si="6"/>
        <v>40</v>
      </c>
      <c r="Q129" s="263" t="str">
        <f t="shared" si="7"/>
        <v/>
      </c>
      <c r="R129" s="278"/>
    </row>
    <row r="130" spans="1:18" x14ac:dyDescent="0.2">
      <c r="A130" s="263" t="s">
        <v>3342</v>
      </c>
      <c r="B130" s="264" t="str">
        <f t="shared" si="4"/>
        <v/>
      </c>
      <c r="C130" s="264" t="str">
        <f t="shared" si="5"/>
        <v/>
      </c>
      <c r="D130" s="275"/>
      <c r="E130" s="275"/>
      <c r="F130" s="275" t="s">
        <v>3438</v>
      </c>
      <c r="G130" s="276">
        <v>11</v>
      </c>
      <c r="H130" s="276"/>
      <c r="I130" s="277"/>
      <c r="J130" s="277"/>
      <c r="K130" s="276"/>
      <c r="M130" s="89" t="s">
        <v>3193</v>
      </c>
      <c r="P130" s="89">
        <f t="shared" si="6"/>
        <v>40</v>
      </c>
      <c r="Q130" s="263" t="str">
        <f t="shared" si="7"/>
        <v/>
      </c>
      <c r="R130" s="278"/>
    </row>
    <row r="131" spans="1:18" x14ac:dyDescent="0.2">
      <c r="A131" s="263" t="s">
        <v>3342</v>
      </c>
      <c r="B131" s="264" t="str">
        <f t="shared" si="4"/>
        <v/>
      </c>
      <c r="C131" s="264" t="str">
        <f t="shared" si="5"/>
        <v/>
      </c>
      <c r="D131" s="275"/>
      <c r="E131" s="275"/>
      <c r="F131" s="275" t="s">
        <v>3443</v>
      </c>
      <c r="G131" s="276">
        <v>12</v>
      </c>
      <c r="H131" s="276"/>
      <c r="I131" s="277"/>
      <c r="J131" s="277"/>
      <c r="K131" s="276"/>
      <c r="M131" s="89" t="s">
        <v>3193</v>
      </c>
      <c r="P131" s="89">
        <f t="shared" si="6"/>
        <v>40</v>
      </c>
      <c r="Q131" s="263" t="str">
        <f t="shared" si="7"/>
        <v/>
      </c>
      <c r="R131" s="278"/>
    </row>
    <row r="132" spans="1:18" x14ac:dyDescent="0.2">
      <c r="A132" s="263" t="s">
        <v>3451</v>
      </c>
      <c r="B132" s="264">
        <f t="shared" si="4"/>
        <v>41</v>
      </c>
      <c r="C132" s="264" t="str">
        <f t="shared" si="5"/>
        <v>AKTUELL</v>
      </c>
      <c r="D132" s="275" t="s">
        <v>3452</v>
      </c>
      <c r="E132" s="275" t="s">
        <v>3398</v>
      </c>
      <c r="F132" s="275" t="s">
        <v>583</v>
      </c>
      <c r="G132" s="276">
        <v>0</v>
      </c>
      <c r="H132" s="276" t="s">
        <v>449</v>
      </c>
      <c r="I132" s="277">
        <v>0</v>
      </c>
      <c r="J132" s="277"/>
      <c r="K132" s="276" t="s">
        <v>3453</v>
      </c>
      <c r="N132" s="89" t="s">
        <v>3193</v>
      </c>
      <c r="P132" s="89">
        <f t="shared" si="6"/>
        <v>41</v>
      </c>
      <c r="Q132" s="263" t="str">
        <f t="shared" si="7"/>
        <v>nrwa_lebuntn01</v>
      </c>
      <c r="R132" s="278" t="s">
        <v>3454</v>
      </c>
    </row>
    <row r="133" spans="1:18" x14ac:dyDescent="0.2">
      <c r="A133" s="263" t="s">
        <v>3342</v>
      </c>
      <c r="B133" s="264" t="str">
        <f t="shared" si="4"/>
        <v/>
      </c>
      <c r="C133" s="264" t="str">
        <f t="shared" si="5"/>
        <v/>
      </c>
      <c r="D133" s="275"/>
      <c r="E133" s="275"/>
      <c r="F133" s="275" t="s">
        <v>577</v>
      </c>
      <c r="G133" s="276">
        <v>1</v>
      </c>
      <c r="H133" s="276"/>
      <c r="I133" s="277"/>
      <c r="J133" s="277"/>
      <c r="K133" s="276"/>
      <c r="N133" s="89" t="s">
        <v>3193</v>
      </c>
      <c r="P133" s="89">
        <f t="shared" si="6"/>
        <v>41</v>
      </c>
      <c r="Q133" s="263" t="str">
        <f t="shared" si="7"/>
        <v/>
      </c>
      <c r="R133" s="278"/>
    </row>
    <row r="134" spans="1:18" x14ac:dyDescent="0.2">
      <c r="A134" s="263" t="s">
        <v>3342</v>
      </c>
      <c r="B134" s="264" t="str">
        <f t="shared" si="4"/>
        <v/>
      </c>
      <c r="C134" s="264" t="str">
        <f t="shared" si="5"/>
        <v/>
      </c>
      <c r="D134" s="275"/>
      <c r="E134" s="275"/>
      <c r="F134" s="275" t="s">
        <v>586</v>
      </c>
      <c r="G134" s="276">
        <v>2</v>
      </c>
      <c r="H134" s="276"/>
      <c r="I134" s="277"/>
      <c r="J134" s="277"/>
      <c r="K134" s="276"/>
      <c r="N134" s="89" t="s">
        <v>3193</v>
      </c>
      <c r="P134" s="89">
        <f t="shared" si="6"/>
        <v>41</v>
      </c>
      <c r="Q134" s="263" t="str">
        <f t="shared" si="7"/>
        <v/>
      </c>
      <c r="R134" s="278"/>
    </row>
    <row r="135" spans="1:18" x14ac:dyDescent="0.2">
      <c r="A135" s="263" t="s">
        <v>3455</v>
      </c>
      <c r="B135" s="264">
        <f t="shared" si="4"/>
        <v>42</v>
      </c>
      <c r="C135" s="264" t="str">
        <f t="shared" si="5"/>
        <v>AKTUELL</v>
      </c>
      <c r="D135" s="275" t="s">
        <v>3452</v>
      </c>
      <c r="E135" s="275" t="s">
        <v>3402</v>
      </c>
      <c r="F135" s="275" t="s">
        <v>583</v>
      </c>
      <c r="G135" s="276">
        <v>0</v>
      </c>
      <c r="H135" s="276" t="s">
        <v>449</v>
      </c>
      <c r="I135" s="277">
        <v>0</v>
      </c>
      <c r="J135" s="277"/>
      <c r="K135" s="276" t="s">
        <v>3456</v>
      </c>
      <c r="N135" s="89" t="s">
        <v>3193</v>
      </c>
      <c r="P135" s="89">
        <f t="shared" si="6"/>
        <v>42</v>
      </c>
      <c r="Q135" s="263" t="str">
        <f t="shared" si="7"/>
        <v>nrwa_lebuntn02</v>
      </c>
      <c r="R135" s="278" t="s">
        <v>3457</v>
      </c>
    </row>
    <row r="136" spans="1:18" x14ac:dyDescent="0.2">
      <c r="A136" s="263" t="s">
        <v>3342</v>
      </c>
      <c r="B136" s="264" t="str">
        <f t="shared" ref="B136:B199" si="8">IF(A136&lt;&gt;"",IF(O136="x",R136,P136),"")</f>
        <v/>
      </c>
      <c r="C136" s="264" t="str">
        <f t="shared" ref="C136:C199" si="9">IF(A136&lt;&gt;"",IF(N136="x","AKTUELL","BEGINN"),"")</f>
        <v/>
      </c>
      <c r="D136" s="275"/>
      <c r="E136" s="275"/>
      <c r="F136" s="275" t="s">
        <v>577</v>
      </c>
      <c r="G136" s="276">
        <v>1</v>
      </c>
      <c r="H136" s="276"/>
      <c r="I136" s="277"/>
      <c r="J136" s="277"/>
      <c r="K136" s="276"/>
      <c r="N136" s="89" t="s">
        <v>3193</v>
      </c>
      <c r="P136" s="89">
        <f t="shared" ref="P136:P199" si="10">IF(AND(O136="",A136&lt;&gt;""),P135+1,P135)</f>
        <v>42</v>
      </c>
      <c r="Q136" s="263" t="str">
        <f t="shared" ref="Q136:Q199" si="11">IF(R136&lt;&gt;"",IF(M136="x",$M$1&amp;R136,IF(N136="x",$N$1&amp;R136,"")),"")</f>
        <v/>
      </c>
      <c r="R136" s="278"/>
    </row>
    <row r="137" spans="1:18" x14ac:dyDescent="0.2">
      <c r="A137" s="263" t="s">
        <v>3342</v>
      </c>
      <c r="B137" s="264" t="str">
        <f t="shared" si="8"/>
        <v/>
      </c>
      <c r="C137" s="264" t="str">
        <f t="shared" si="9"/>
        <v/>
      </c>
      <c r="D137" s="275"/>
      <c r="E137" s="275"/>
      <c r="F137" s="275" t="s">
        <v>586</v>
      </c>
      <c r="G137" s="276">
        <v>2</v>
      </c>
      <c r="H137" s="276"/>
      <c r="I137" s="277"/>
      <c r="J137" s="277"/>
      <c r="K137" s="276"/>
      <c r="N137" s="89" t="s">
        <v>3193</v>
      </c>
      <c r="P137" s="89">
        <f t="shared" si="10"/>
        <v>42</v>
      </c>
      <c r="Q137" s="263" t="str">
        <f t="shared" si="11"/>
        <v/>
      </c>
      <c r="R137" s="278"/>
    </row>
    <row r="138" spans="1:18" x14ac:dyDescent="0.2">
      <c r="A138" s="263" t="s">
        <v>3458</v>
      </c>
      <c r="B138" s="264">
        <f t="shared" si="8"/>
        <v>43</v>
      </c>
      <c r="C138" s="264" t="str">
        <f t="shared" si="9"/>
        <v>AKTUELL</v>
      </c>
      <c r="D138" s="275" t="s">
        <v>3452</v>
      </c>
      <c r="E138" s="275" t="s">
        <v>3406</v>
      </c>
      <c r="F138" s="275" t="s">
        <v>583</v>
      </c>
      <c r="G138" s="276">
        <v>0</v>
      </c>
      <c r="H138" s="276" t="s">
        <v>449</v>
      </c>
      <c r="I138" s="277">
        <v>0</v>
      </c>
      <c r="J138" s="277"/>
      <c r="K138" s="276" t="s">
        <v>3459</v>
      </c>
      <c r="N138" s="89" t="s">
        <v>3193</v>
      </c>
      <c r="P138" s="89">
        <f t="shared" si="10"/>
        <v>43</v>
      </c>
      <c r="Q138" s="263" t="str">
        <f t="shared" si="11"/>
        <v>nrwa_lebuntn03</v>
      </c>
      <c r="R138" s="278" t="s">
        <v>3460</v>
      </c>
    </row>
    <row r="139" spans="1:18" x14ac:dyDescent="0.2">
      <c r="A139" s="263" t="s">
        <v>3342</v>
      </c>
      <c r="B139" s="264" t="str">
        <f t="shared" si="8"/>
        <v/>
      </c>
      <c r="C139" s="264" t="str">
        <f t="shared" si="9"/>
        <v/>
      </c>
      <c r="D139" s="275"/>
      <c r="E139" s="275"/>
      <c r="F139" s="275" t="s">
        <v>577</v>
      </c>
      <c r="G139" s="276">
        <v>1</v>
      </c>
      <c r="H139" s="276"/>
      <c r="I139" s="277"/>
      <c r="J139" s="277"/>
      <c r="K139" s="276"/>
      <c r="N139" s="89" t="s">
        <v>3193</v>
      </c>
      <c r="P139" s="89">
        <f t="shared" si="10"/>
        <v>43</v>
      </c>
      <c r="Q139" s="263" t="str">
        <f t="shared" si="11"/>
        <v/>
      </c>
      <c r="R139" s="278"/>
    </row>
    <row r="140" spans="1:18" x14ac:dyDescent="0.2">
      <c r="A140" s="263" t="s">
        <v>3342</v>
      </c>
      <c r="B140" s="264" t="str">
        <f t="shared" si="8"/>
        <v/>
      </c>
      <c r="C140" s="264" t="str">
        <f t="shared" si="9"/>
        <v/>
      </c>
      <c r="D140" s="275"/>
      <c r="E140" s="275"/>
      <c r="F140" s="275" t="s">
        <v>586</v>
      </c>
      <c r="G140" s="276">
        <v>2</v>
      </c>
      <c r="H140" s="276"/>
      <c r="I140" s="277"/>
      <c r="J140" s="277"/>
      <c r="K140" s="276"/>
      <c r="N140" s="89" t="s">
        <v>3193</v>
      </c>
      <c r="P140" s="89">
        <f t="shared" si="10"/>
        <v>43</v>
      </c>
      <c r="Q140" s="263" t="str">
        <f t="shared" si="11"/>
        <v/>
      </c>
      <c r="R140" s="278"/>
    </row>
    <row r="141" spans="1:18" x14ac:dyDescent="0.2">
      <c r="A141" s="263" t="s">
        <v>3461</v>
      </c>
      <c r="B141" s="264">
        <f t="shared" si="8"/>
        <v>44</v>
      </c>
      <c r="C141" s="264" t="str">
        <f t="shared" si="9"/>
        <v>AKTUELL</v>
      </c>
      <c r="D141" s="275" t="s">
        <v>3452</v>
      </c>
      <c r="E141" s="275" t="s">
        <v>3410</v>
      </c>
      <c r="F141" s="275" t="s">
        <v>583</v>
      </c>
      <c r="G141" s="276">
        <v>0</v>
      </c>
      <c r="H141" s="276" t="s">
        <v>449</v>
      </c>
      <c r="I141" s="277">
        <v>0</v>
      </c>
      <c r="J141" s="277"/>
      <c r="K141" s="276" t="s">
        <v>3462</v>
      </c>
      <c r="N141" s="89" t="s">
        <v>3193</v>
      </c>
      <c r="P141" s="89">
        <f t="shared" si="10"/>
        <v>44</v>
      </c>
      <c r="Q141" s="263" t="str">
        <f t="shared" si="11"/>
        <v>nrwa_lebuntn04</v>
      </c>
      <c r="R141" s="278" t="s">
        <v>3463</v>
      </c>
    </row>
    <row r="142" spans="1:18" x14ac:dyDescent="0.2">
      <c r="A142" s="263" t="s">
        <v>3342</v>
      </c>
      <c r="B142" s="264" t="str">
        <f t="shared" si="8"/>
        <v/>
      </c>
      <c r="C142" s="264" t="str">
        <f t="shared" si="9"/>
        <v/>
      </c>
      <c r="D142" s="275"/>
      <c r="E142" s="275"/>
      <c r="F142" s="275" t="s">
        <v>577</v>
      </c>
      <c r="G142" s="276">
        <v>1</v>
      </c>
      <c r="H142" s="276"/>
      <c r="I142" s="277"/>
      <c r="J142" s="277"/>
      <c r="K142" s="276"/>
      <c r="N142" s="89" t="s">
        <v>3193</v>
      </c>
      <c r="P142" s="89">
        <f t="shared" si="10"/>
        <v>44</v>
      </c>
      <c r="Q142" s="263" t="str">
        <f t="shared" si="11"/>
        <v/>
      </c>
      <c r="R142" s="278"/>
    </row>
    <row r="143" spans="1:18" x14ac:dyDescent="0.2">
      <c r="A143" s="263" t="s">
        <v>3342</v>
      </c>
      <c r="B143" s="264" t="str">
        <f t="shared" si="8"/>
        <v/>
      </c>
      <c r="C143" s="264" t="str">
        <f t="shared" si="9"/>
        <v/>
      </c>
      <c r="D143" s="275"/>
      <c r="E143" s="275"/>
      <c r="F143" s="275" t="s">
        <v>586</v>
      </c>
      <c r="G143" s="276">
        <v>2</v>
      </c>
      <c r="H143" s="276"/>
      <c r="I143" s="277"/>
      <c r="J143" s="277"/>
      <c r="K143" s="276"/>
      <c r="N143" s="89" t="s">
        <v>3193</v>
      </c>
      <c r="P143" s="89">
        <f t="shared" si="10"/>
        <v>44</v>
      </c>
      <c r="Q143" s="263" t="str">
        <f t="shared" si="11"/>
        <v/>
      </c>
      <c r="R143" s="278"/>
    </row>
    <row r="144" spans="1:18" x14ac:dyDescent="0.2">
      <c r="A144" s="263" t="s">
        <v>3464</v>
      </c>
      <c r="B144" s="264">
        <f t="shared" si="8"/>
        <v>45</v>
      </c>
      <c r="C144" s="264" t="str">
        <f t="shared" si="9"/>
        <v>AKTUELL</v>
      </c>
      <c r="D144" s="275" t="s">
        <v>3452</v>
      </c>
      <c r="E144" s="275" t="s">
        <v>3414</v>
      </c>
      <c r="F144" s="275" t="s">
        <v>583</v>
      </c>
      <c r="G144" s="276">
        <v>0</v>
      </c>
      <c r="H144" s="276" t="s">
        <v>449</v>
      </c>
      <c r="I144" s="277">
        <v>0</v>
      </c>
      <c r="J144" s="277"/>
      <c r="K144" s="276" t="s">
        <v>3465</v>
      </c>
      <c r="N144" s="89" t="s">
        <v>3193</v>
      </c>
      <c r="P144" s="89">
        <f t="shared" si="10"/>
        <v>45</v>
      </c>
      <c r="Q144" s="263" t="str">
        <f t="shared" si="11"/>
        <v>nrwa_lebuntn05</v>
      </c>
      <c r="R144" s="278" t="s">
        <v>3466</v>
      </c>
    </row>
    <row r="145" spans="1:18" x14ac:dyDescent="0.2">
      <c r="A145" s="263" t="s">
        <v>3342</v>
      </c>
      <c r="B145" s="264" t="str">
        <f t="shared" si="8"/>
        <v/>
      </c>
      <c r="C145" s="264" t="str">
        <f t="shared" si="9"/>
        <v/>
      </c>
      <c r="D145" s="275"/>
      <c r="E145" s="275"/>
      <c r="F145" s="275" t="s">
        <v>577</v>
      </c>
      <c r="G145" s="276">
        <v>1</v>
      </c>
      <c r="H145" s="276"/>
      <c r="I145" s="277"/>
      <c r="J145" s="277"/>
      <c r="K145" s="276"/>
      <c r="N145" s="89" t="s">
        <v>3193</v>
      </c>
      <c r="P145" s="89">
        <f t="shared" si="10"/>
        <v>45</v>
      </c>
      <c r="Q145" s="263" t="str">
        <f t="shared" si="11"/>
        <v/>
      </c>
      <c r="R145" s="278"/>
    </row>
    <row r="146" spans="1:18" x14ac:dyDescent="0.2">
      <c r="A146" s="263" t="s">
        <v>3342</v>
      </c>
      <c r="B146" s="264" t="str">
        <f t="shared" si="8"/>
        <v/>
      </c>
      <c r="C146" s="264" t="str">
        <f t="shared" si="9"/>
        <v/>
      </c>
      <c r="D146" s="275"/>
      <c r="E146" s="275"/>
      <c r="F146" s="275" t="s">
        <v>586</v>
      </c>
      <c r="G146" s="276">
        <v>2</v>
      </c>
      <c r="H146" s="276"/>
      <c r="I146" s="277"/>
      <c r="J146" s="277"/>
      <c r="K146" s="276"/>
      <c r="N146" s="89" t="s">
        <v>3193</v>
      </c>
      <c r="P146" s="89">
        <f t="shared" si="10"/>
        <v>45</v>
      </c>
      <c r="Q146" s="263" t="str">
        <f t="shared" si="11"/>
        <v/>
      </c>
      <c r="R146" s="278"/>
    </row>
    <row r="147" spans="1:18" x14ac:dyDescent="0.2">
      <c r="A147" s="263" t="s">
        <v>3467</v>
      </c>
      <c r="B147" s="264">
        <f t="shared" si="8"/>
        <v>46</v>
      </c>
      <c r="C147" s="264" t="str">
        <f t="shared" si="9"/>
        <v>AKTUELL</v>
      </c>
      <c r="D147" s="275" t="s">
        <v>3452</v>
      </c>
      <c r="E147" s="275" t="s">
        <v>3418</v>
      </c>
      <c r="F147" s="275" t="s">
        <v>583</v>
      </c>
      <c r="G147" s="276">
        <v>0</v>
      </c>
      <c r="H147" s="276" t="s">
        <v>449</v>
      </c>
      <c r="I147" s="277">
        <v>0</v>
      </c>
      <c r="J147" s="277"/>
      <c r="K147" s="276" t="s">
        <v>3468</v>
      </c>
      <c r="N147" s="89" t="s">
        <v>3193</v>
      </c>
      <c r="P147" s="89">
        <f t="shared" si="10"/>
        <v>46</v>
      </c>
      <c r="Q147" s="263" t="str">
        <f t="shared" si="11"/>
        <v>nrwa_lebuntn06</v>
      </c>
      <c r="R147" s="278" t="s">
        <v>3469</v>
      </c>
    </row>
    <row r="148" spans="1:18" x14ac:dyDescent="0.2">
      <c r="A148" s="263" t="s">
        <v>3342</v>
      </c>
      <c r="B148" s="264" t="str">
        <f t="shared" si="8"/>
        <v/>
      </c>
      <c r="C148" s="264" t="str">
        <f t="shared" si="9"/>
        <v/>
      </c>
      <c r="D148" s="275"/>
      <c r="E148" s="275"/>
      <c r="F148" s="275" t="s">
        <v>577</v>
      </c>
      <c r="G148" s="276">
        <v>1</v>
      </c>
      <c r="H148" s="276"/>
      <c r="I148" s="277"/>
      <c r="J148" s="277"/>
      <c r="K148" s="276"/>
      <c r="N148" s="89" t="s">
        <v>3193</v>
      </c>
      <c r="P148" s="89">
        <f t="shared" si="10"/>
        <v>46</v>
      </c>
      <c r="Q148" s="263" t="str">
        <f t="shared" si="11"/>
        <v/>
      </c>
      <c r="R148" s="278"/>
    </row>
    <row r="149" spans="1:18" x14ac:dyDescent="0.2">
      <c r="A149" s="263" t="s">
        <v>3342</v>
      </c>
      <c r="B149" s="264" t="str">
        <f t="shared" si="8"/>
        <v/>
      </c>
      <c r="C149" s="264" t="str">
        <f t="shared" si="9"/>
        <v/>
      </c>
      <c r="D149" s="275"/>
      <c r="E149" s="275"/>
      <c r="F149" s="275" t="s">
        <v>586</v>
      </c>
      <c r="G149" s="276">
        <v>2</v>
      </c>
      <c r="H149" s="276"/>
      <c r="I149" s="277"/>
      <c r="J149" s="277"/>
      <c r="K149" s="276"/>
      <c r="N149" s="89" t="s">
        <v>3193</v>
      </c>
      <c r="P149" s="89">
        <f t="shared" si="10"/>
        <v>46</v>
      </c>
      <c r="Q149" s="263" t="str">
        <f t="shared" si="11"/>
        <v/>
      </c>
      <c r="R149" s="278"/>
    </row>
    <row r="150" spans="1:18" x14ac:dyDescent="0.2">
      <c r="A150" s="263" t="s">
        <v>3470</v>
      </c>
      <c r="B150" s="264">
        <f t="shared" si="8"/>
        <v>47</v>
      </c>
      <c r="C150" s="264" t="str">
        <f t="shared" si="9"/>
        <v>AKTUELL</v>
      </c>
      <c r="D150" s="275" t="s">
        <v>3452</v>
      </c>
      <c r="E150" s="275" t="s">
        <v>3422</v>
      </c>
      <c r="F150" s="275" t="s">
        <v>583</v>
      </c>
      <c r="G150" s="276">
        <v>0</v>
      </c>
      <c r="H150" s="276" t="s">
        <v>449</v>
      </c>
      <c r="I150" s="277">
        <v>0</v>
      </c>
      <c r="J150" s="277"/>
      <c r="K150" s="276" t="s">
        <v>3471</v>
      </c>
      <c r="N150" s="89" t="s">
        <v>3193</v>
      </c>
      <c r="P150" s="89">
        <f t="shared" si="10"/>
        <v>47</v>
      </c>
      <c r="Q150" s="263" t="str">
        <f t="shared" si="11"/>
        <v>nrwa_lebuntn07</v>
      </c>
      <c r="R150" s="278" t="s">
        <v>3472</v>
      </c>
    </row>
    <row r="151" spans="1:18" x14ac:dyDescent="0.2">
      <c r="A151" s="263" t="s">
        <v>3342</v>
      </c>
      <c r="B151" s="264" t="str">
        <f t="shared" si="8"/>
        <v/>
      </c>
      <c r="C151" s="264" t="str">
        <f t="shared" si="9"/>
        <v/>
      </c>
      <c r="D151" s="275"/>
      <c r="E151" s="275"/>
      <c r="F151" s="275" t="s">
        <v>577</v>
      </c>
      <c r="G151" s="276">
        <v>1</v>
      </c>
      <c r="H151" s="276"/>
      <c r="I151" s="277"/>
      <c r="J151" s="277"/>
      <c r="K151" s="276"/>
      <c r="N151" s="89" t="s">
        <v>3193</v>
      </c>
      <c r="P151" s="89">
        <f t="shared" si="10"/>
        <v>47</v>
      </c>
      <c r="Q151" s="263" t="str">
        <f t="shared" si="11"/>
        <v/>
      </c>
      <c r="R151" s="278"/>
    </row>
    <row r="152" spans="1:18" x14ac:dyDescent="0.2">
      <c r="A152" s="263" t="s">
        <v>3342</v>
      </c>
      <c r="B152" s="264" t="str">
        <f t="shared" si="8"/>
        <v/>
      </c>
      <c r="C152" s="264" t="str">
        <f t="shared" si="9"/>
        <v/>
      </c>
      <c r="D152" s="275"/>
      <c r="E152" s="275"/>
      <c r="F152" s="275" t="s">
        <v>586</v>
      </c>
      <c r="G152" s="276">
        <v>2</v>
      </c>
      <c r="H152" s="276"/>
      <c r="I152" s="277"/>
      <c r="J152" s="277"/>
      <c r="K152" s="276"/>
      <c r="N152" s="89" t="s">
        <v>3193</v>
      </c>
      <c r="P152" s="89">
        <f t="shared" si="10"/>
        <v>47</v>
      </c>
      <c r="Q152" s="263" t="str">
        <f t="shared" si="11"/>
        <v/>
      </c>
      <c r="R152" s="278"/>
    </row>
    <row r="153" spans="1:18" x14ac:dyDescent="0.2">
      <c r="A153" s="263" t="s">
        <v>3473</v>
      </c>
      <c r="B153" s="264">
        <f t="shared" si="8"/>
        <v>48</v>
      </c>
      <c r="C153" s="264" t="str">
        <f t="shared" si="9"/>
        <v>AKTUELL</v>
      </c>
      <c r="D153" s="275" t="s">
        <v>3452</v>
      </c>
      <c r="E153" s="275" t="s">
        <v>3426</v>
      </c>
      <c r="F153" s="275" t="s">
        <v>583</v>
      </c>
      <c r="G153" s="276">
        <v>0</v>
      </c>
      <c r="H153" s="276" t="s">
        <v>449</v>
      </c>
      <c r="I153" s="277">
        <v>0</v>
      </c>
      <c r="J153" s="277"/>
      <c r="K153" s="276" t="s">
        <v>3474</v>
      </c>
      <c r="N153" s="89" t="s">
        <v>3193</v>
      </c>
      <c r="P153" s="89">
        <f t="shared" si="10"/>
        <v>48</v>
      </c>
      <c r="Q153" s="263" t="str">
        <f t="shared" si="11"/>
        <v>nrwa_lebuntn08</v>
      </c>
      <c r="R153" s="278" t="s">
        <v>3475</v>
      </c>
    </row>
    <row r="154" spans="1:18" x14ac:dyDescent="0.2">
      <c r="A154" s="263" t="s">
        <v>3342</v>
      </c>
      <c r="B154" s="264" t="str">
        <f t="shared" si="8"/>
        <v/>
      </c>
      <c r="C154" s="264" t="str">
        <f t="shared" si="9"/>
        <v/>
      </c>
      <c r="D154" s="275"/>
      <c r="E154" s="275"/>
      <c r="F154" s="275" t="s">
        <v>577</v>
      </c>
      <c r="G154" s="276">
        <v>1</v>
      </c>
      <c r="H154" s="276"/>
      <c r="I154" s="277"/>
      <c r="J154" s="277"/>
      <c r="K154" s="276"/>
      <c r="N154" s="89" t="s">
        <v>3193</v>
      </c>
      <c r="P154" s="89">
        <f t="shared" si="10"/>
        <v>48</v>
      </c>
      <c r="Q154" s="263" t="str">
        <f t="shared" si="11"/>
        <v/>
      </c>
      <c r="R154" s="278"/>
    </row>
    <row r="155" spans="1:18" x14ac:dyDescent="0.2">
      <c r="A155" s="263" t="s">
        <v>3342</v>
      </c>
      <c r="B155" s="264" t="str">
        <f t="shared" si="8"/>
        <v/>
      </c>
      <c r="C155" s="264" t="str">
        <f t="shared" si="9"/>
        <v/>
      </c>
      <c r="D155" s="275"/>
      <c r="E155" s="275"/>
      <c r="F155" s="275" t="s">
        <v>586</v>
      </c>
      <c r="G155" s="276">
        <v>2</v>
      </c>
      <c r="H155" s="276"/>
      <c r="I155" s="277"/>
      <c r="J155" s="277"/>
      <c r="K155" s="276"/>
      <c r="N155" s="89" t="s">
        <v>3193</v>
      </c>
      <c r="P155" s="89">
        <f t="shared" si="10"/>
        <v>48</v>
      </c>
      <c r="Q155" s="263" t="str">
        <f t="shared" si="11"/>
        <v/>
      </c>
      <c r="R155" s="278"/>
    </row>
    <row r="156" spans="1:18" x14ac:dyDescent="0.2">
      <c r="A156" s="263" t="s">
        <v>3476</v>
      </c>
      <c r="B156" s="264">
        <f t="shared" si="8"/>
        <v>49</v>
      </c>
      <c r="C156" s="264" t="str">
        <f t="shared" si="9"/>
        <v>AKTUELL</v>
      </c>
      <c r="D156" s="275" t="s">
        <v>3452</v>
      </c>
      <c r="E156" s="275" t="s">
        <v>3430</v>
      </c>
      <c r="F156" s="275" t="s">
        <v>583</v>
      </c>
      <c r="G156" s="276">
        <v>0</v>
      </c>
      <c r="H156" s="276" t="s">
        <v>449</v>
      </c>
      <c r="I156" s="277">
        <v>0</v>
      </c>
      <c r="J156" s="277"/>
      <c r="K156" s="276" t="s">
        <v>3477</v>
      </c>
      <c r="N156" s="89" t="s">
        <v>3193</v>
      </c>
      <c r="P156" s="89">
        <f t="shared" si="10"/>
        <v>49</v>
      </c>
      <c r="Q156" s="263" t="str">
        <f t="shared" si="11"/>
        <v>nrwa_lebuntn09</v>
      </c>
      <c r="R156" s="278" t="s">
        <v>3478</v>
      </c>
    </row>
    <row r="157" spans="1:18" x14ac:dyDescent="0.2">
      <c r="A157" s="263" t="s">
        <v>3342</v>
      </c>
      <c r="B157" s="264" t="str">
        <f t="shared" si="8"/>
        <v/>
      </c>
      <c r="C157" s="264" t="str">
        <f t="shared" si="9"/>
        <v/>
      </c>
      <c r="D157" s="275"/>
      <c r="E157" s="275"/>
      <c r="F157" s="275" t="s">
        <v>577</v>
      </c>
      <c r="G157" s="276">
        <v>1</v>
      </c>
      <c r="H157" s="276"/>
      <c r="I157" s="277"/>
      <c r="J157" s="277"/>
      <c r="K157" s="276"/>
      <c r="N157" s="89" t="s">
        <v>3193</v>
      </c>
      <c r="P157" s="89">
        <f t="shared" si="10"/>
        <v>49</v>
      </c>
      <c r="Q157" s="263" t="str">
        <f t="shared" si="11"/>
        <v/>
      </c>
      <c r="R157" s="278"/>
    </row>
    <row r="158" spans="1:18" x14ac:dyDescent="0.2">
      <c r="A158" s="263" t="s">
        <v>3342</v>
      </c>
      <c r="B158" s="264" t="str">
        <f t="shared" si="8"/>
        <v/>
      </c>
      <c r="C158" s="264" t="str">
        <f t="shared" si="9"/>
        <v/>
      </c>
      <c r="D158" s="275"/>
      <c r="E158" s="275"/>
      <c r="F158" s="275" t="s">
        <v>586</v>
      </c>
      <c r="G158" s="276">
        <v>2</v>
      </c>
      <c r="H158" s="276"/>
      <c r="I158" s="277"/>
      <c r="J158" s="277"/>
      <c r="K158" s="276"/>
      <c r="N158" s="89" t="s">
        <v>3193</v>
      </c>
      <c r="P158" s="89">
        <f t="shared" si="10"/>
        <v>49</v>
      </c>
      <c r="Q158" s="263" t="str">
        <f t="shared" si="11"/>
        <v/>
      </c>
      <c r="R158" s="278"/>
    </row>
    <row r="159" spans="1:18" x14ac:dyDescent="0.2">
      <c r="A159" s="263" t="s">
        <v>3479</v>
      </c>
      <c r="B159" s="264">
        <f t="shared" si="8"/>
        <v>50</v>
      </c>
      <c r="C159" s="264" t="str">
        <f t="shared" si="9"/>
        <v>AKTUELL</v>
      </c>
      <c r="D159" s="275" t="s">
        <v>3452</v>
      </c>
      <c r="E159" s="275" t="s">
        <v>3434</v>
      </c>
      <c r="F159" s="275" t="s">
        <v>583</v>
      </c>
      <c r="G159" s="276">
        <v>0</v>
      </c>
      <c r="H159" s="276" t="s">
        <v>449</v>
      </c>
      <c r="I159" s="277">
        <v>0</v>
      </c>
      <c r="J159" s="277"/>
      <c r="K159" s="276" t="s">
        <v>3480</v>
      </c>
      <c r="N159" s="89" t="s">
        <v>3193</v>
      </c>
      <c r="P159" s="89">
        <f t="shared" si="10"/>
        <v>50</v>
      </c>
      <c r="Q159" s="263" t="str">
        <f t="shared" si="11"/>
        <v>nrwa_lebuntn10</v>
      </c>
      <c r="R159" s="278" t="s">
        <v>3481</v>
      </c>
    </row>
    <row r="160" spans="1:18" x14ac:dyDescent="0.2">
      <c r="A160" s="263" t="s">
        <v>3342</v>
      </c>
      <c r="B160" s="264" t="str">
        <f t="shared" si="8"/>
        <v/>
      </c>
      <c r="C160" s="264" t="str">
        <f t="shared" si="9"/>
        <v/>
      </c>
      <c r="D160" s="275"/>
      <c r="E160" s="275"/>
      <c r="F160" s="275" t="s">
        <v>577</v>
      </c>
      <c r="G160" s="276">
        <v>1</v>
      </c>
      <c r="H160" s="276"/>
      <c r="I160" s="277"/>
      <c r="J160" s="277"/>
      <c r="K160" s="276"/>
      <c r="N160" s="89" t="s">
        <v>3193</v>
      </c>
      <c r="P160" s="89">
        <f t="shared" si="10"/>
        <v>50</v>
      </c>
      <c r="Q160" s="263" t="str">
        <f t="shared" si="11"/>
        <v/>
      </c>
      <c r="R160" s="278"/>
    </row>
    <row r="161" spans="1:18" x14ac:dyDescent="0.2">
      <c r="A161" s="263" t="s">
        <v>3342</v>
      </c>
      <c r="B161" s="264" t="str">
        <f t="shared" si="8"/>
        <v/>
      </c>
      <c r="C161" s="264" t="str">
        <f t="shared" si="9"/>
        <v/>
      </c>
      <c r="D161" s="275"/>
      <c r="E161" s="275"/>
      <c r="F161" s="275" t="s">
        <v>586</v>
      </c>
      <c r="G161" s="276">
        <v>2</v>
      </c>
      <c r="H161" s="276"/>
      <c r="I161" s="277"/>
      <c r="J161" s="277"/>
      <c r="K161" s="276"/>
      <c r="N161" s="89" t="s">
        <v>3193</v>
      </c>
      <c r="P161" s="89">
        <f t="shared" si="10"/>
        <v>50</v>
      </c>
      <c r="Q161" s="263" t="str">
        <f t="shared" si="11"/>
        <v/>
      </c>
      <c r="R161" s="278"/>
    </row>
    <row r="162" spans="1:18" x14ac:dyDescent="0.2">
      <c r="A162" s="263" t="s">
        <v>3482</v>
      </c>
      <c r="B162" s="264">
        <f t="shared" si="8"/>
        <v>51</v>
      </c>
      <c r="C162" s="264" t="str">
        <f t="shared" si="9"/>
        <v>AKTUELL</v>
      </c>
      <c r="D162" s="275" t="s">
        <v>3452</v>
      </c>
      <c r="E162" s="275" t="s">
        <v>3438</v>
      </c>
      <c r="F162" s="275" t="s">
        <v>583</v>
      </c>
      <c r="G162" s="276">
        <v>0</v>
      </c>
      <c r="H162" s="276" t="s">
        <v>449</v>
      </c>
      <c r="I162" s="277">
        <v>0</v>
      </c>
      <c r="J162" s="277"/>
      <c r="K162" s="276" t="s">
        <v>3483</v>
      </c>
      <c r="N162" s="89" t="s">
        <v>3193</v>
      </c>
      <c r="P162" s="89">
        <f t="shared" si="10"/>
        <v>51</v>
      </c>
      <c r="Q162" s="263" t="str">
        <f t="shared" si="11"/>
        <v>nrwa_lebuntn11</v>
      </c>
      <c r="R162" s="278" t="s">
        <v>3484</v>
      </c>
    </row>
    <row r="163" spans="1:18" x14ac:dyDescent="0.2">
      <c r="A163" s="263" t="s">
        <v>3342</v>
      </c>
      <c r="B163" s="264" t="str">
        <f t="shared" si="8"/>
        <v/>
      </c>
      <c r="C163" s="264" t="str">
        <f t="shared" si="9"/>
        <v/>
      </c>
      <c r="D163" s="275"/>
      <c r="E163" s="275"/>
      <c r="F163" s="275" t="s">
        <v>577</v>
      </c>
      <c r="G163" s="276">
        <v>1</v>
      </c>
      <c r="H163" s="276"/>
      <c r="I163" s="277"/>
      <c r="J163" s="277"/>
      <c r="K163" s="276"/>
      <c r="N163" s="89" t="s">
        <v>3193</v>
      </c>
      <c r="P163" s="89">
        <f t="shared" si="10"/>
        <v>51</v>
      </c>
      <c r="Q163" s="263" t="str">
        <f t="shared" si="11"/>
        <v/>
      </c>
      <c r="R163" s="278"/>
    </row>
    <row r="164" spans="1:18" x14ac:dyDescent="0.2">
      <c r="A164" s="263" t="s">
        <v>3342</v>
      </c>
      <c r="B164" s="264" t="str">
        <f t="shared" si="8"/>
        <v/>
      </c>
      <c r="C164" s="264" t="str">
        <f t="shared" si="9"/>
        <v/>
      </c>
      <c r="D164" s="275"/>
      <c r="E164" s="275"/>
      <c r="F164" s="275" t="s">
        <v>586</v>
      </c>
      <c r="G164" s="276">
        <v>2</v>
      </c>
      <c r="H164" s="276"/>
      <c r="I164" s="277"/>
      <c r="J164" s="277"/>
      <c r="K164" s="276"/>
      <c r="N164" s="89" t="s">
        <v>3193</v>
      </c>
      <c r="P164" s="89">
        <f t="shared" si="10"/>
        <v>51</v>
      </c>
      <c r="Q164" s="263" t="str">
        <f t="shared" si="11"/>
        <v/>
      </c>
      <c r="R164" s="278"/>
    </row>
    <row r="165" spans="1:18" x14ac:dyDescent="0.2">
      <c r="A165" s="263" t="s">
        <v>3485</v>
      </c>
      <c r="B165" s="264">
        <f t="shared" si="8"/>
        <v>52</v>
      </c>
      <c r="C165" s="264" t="str">
        <f t="shared" si="9"/>
        <v>AKTUELL</v>
      </c>
      <c r="D165" s="275" t="s">
        <v>3452</v>
      </c>
      <c r="E165" s="275" t="s">
        <v>3443</v>
      </c>
      <c r="F165" s="275" t="s">
        <v>583</v>
      </c>
      <c r="G165" s="276">
        <v>0</v>
      </c>
      <c r="H165" s="276" t="s">
        <v>449</v>
      </c>
      <c r="I165" s="277">
        <v>0</v>
      </c>
      <c r="J165" s="277"/>
      <c r="K165" s="276" t="s">
        <v>3486</v>
      </c>
      <c r="N165" s="89" t="s">
        <v>3193</v>
      </c>
      <c r="P165" s="89">
        <f t="shared" si="10"/>
        <v>52</v>
      </c>
      <c r="Q165" s="263" t="str">
        <f t="shared" si="11"/>
        <v>nrwa_lebuntn12</v>
      </c>
      <c r="R165" s="278" t="s">
        <v>3487</v>
      </c>
    </row>
    <row r="166" spans="1:18" x14ac:dyDescent="0.2">
      <c r="A166" s="263" t="s">
        <v>3342</v>
      </c>
      <c r="B166" s="264" t="str">
        <f t="shared" si="8"/>
        <v/>
      </c>
      <c r="C166" s="264" t="str">
        <f t="shared" si="9"/>
        <v/>
      </c>
      <c r="D166" s="275"/>
      <c r="E166" s="275"/>
      <c r="F166" s="275" t="s">
        <v>577</v>
      </c>
      <c r="G166" s="276">
        <v>1</v>
      </c>
      <c r="H166" s="276"/>
      <c r="I166" s="277"/>
      <c r="J166" s="277"/>
      <c r="K166" s="276"/>
      <c r="N166" s="89" t="s">
        <v>3193</v>
      </c>
      <c r="P166" s="89">
        <f t="shared" si="10"/>
        <v>52</v>
      </c>
      <c r="Q166" s="263" t="str">
        <f t="shared" si="11"/>
        <v/>
      </c>
      <c r="R166" s="278"/>
    </row>
    <row r="167" spans="1:18" x14ac:dyDescent="0.2">
      <c r="A167" s="263" t="s">
        <v>3342</v>
      </c>
      <c r="B167" s="264" t="str">
        <f t="shared" si="8"/>
        <v/>
      </c>
      <c r="C167" s="264" t="str">
        <f t="shared" si="9"/>
        <v/>
      </c>
      <c r="D167" s="275"/>
      <c r="E167" s="275"/>
      <c r="F167" s="275" t="s">
        <v>586</v>
      </c>
      <c r="G167" s="276">
        <v>2</v>
      </c>
      <c r="H167" s="276"/>
      <c r="I167" s="277"/>
      <c r="J167" s="277"/>
      <c r="K167" s="276"/>
      <c r="N167" s="89" t="s">
        <v>3193</v>
      </c>
      <c r="P167" s="89">
        <f t="shared" si="10"/>
        <v>52</v>
      </c>
      <c r="Q167" s="263" t="str">
        <f t="shared" si="11"/>
        <v/>
      </c>
      <c r="R167" s="278"/>
    </row>
    <row r="168" spans="1:18" x14ac:dyDescent="0.2">
      <c r="A168" s="263" t="s">
        <v>3488</v>
      </c>
      <c r="B168" s="264">
        <f t="shared" si="8"/>
        <v>53</v>
      </c>
      <c r="C168" s="264" t="str">
        <f t="shared" si="9"/>
        <v>AKTUELL</v>
      </c>
      <c r="D168" s="275" t="s">
        <v>3447</v>
      </c>
      <c r="E168" s="275"/>
      <c r="F168" s="275" t="s">
        <v>583</v>
      </c>
      <c r="G168" s="276">
        <v>0</v>
      </c>
      <c r="H168" s="276" t="s">
        <v>446</v>
      </c>
      <c r="I168" s="277">
        <v>0</v>
      </c>
      <c r="J168" s="277"/>
      <c r="K168" s="276" t="s">
        <v>3489</v>
      </c>
      <c r="N168" s="89" t="s">
        <v>3193</v>
      </c>
      <c r="P168" s="89">
        <f t="shared" si="10"/>
        <v>53</v>
      </c>
      <c r="Q168" s="263" t="str">
        <f t="shared" si="11"/>
        <v>nrwa_lebuntern</v>
      </c>
      <c r="R168" s="278" t="s">
        <v>3490</v>
      </c>
    </row>
    <row r="169" spans="1:18" x14ac:dyDescent="0.2">
      <c r="A169" s="263" t="s">
        <v>3342</v>
      </c>
      <c r="B169" s="264" t="str">
        <f t="shared" si="8"/>
        <v/>
      </c>
      <c r="C169" s="264" t="str">
        <f t="shared" si="9"/>
        <v/>
      </c>
      <c r="D169" s="275"/>
      <c r="E169" s="275"/>
      <c r="F169" s="275" t="s">
        <v>3398</v>
      </c>
      <c r="G169" s="276">
        <v>1</v>
      </c>
      <c r="H169" s="276"/>
      <c r="I169" s="277"/>
      <c r="J169" s="277"/>
      <c r="K169" s="276"/>
      <c r="N169" s="89" t="s">
        <v>3193</v>
      </c>
      <c r="P169" s="89">
        <f t="shared" si="10"/>
        <v>53</v>
      </c>
      <c r="Q169" s="263" t="str">
        <f t="shared" si="11"/>
        <v/>
      </c>
      <c r="R169" s="278"/>
    </row>
    <row r="170" spans="1:18" x14ac:dyDescent="0.2">
      <c r="A170" s="263" t="s">
        <v>3342</v>
      </c>
      <c r="B170" s="264" t="str">
        <f t="shared" si="8"/>
        <v/>
      </c>
      <c r="C170" s="264" t="str">
        <f t="shared" si="9"/>
        <v/>
      </c>
      <c r="D170" s="275"/>
      <c r="E170" s="275"/>
      <c r="F170" s="275" t="s">
        <v>3402</v>
      </c>
      <c r="G170" s="276">
        <v>2</v>
      </c>
      <c r="H170" s="276"/>
      <c r="I170" s="277"/>
      <c r="J170" s="277"/>
      <c r="K170" s="276"/>
      <c r="N170" s="89" t="s">
        <v>3193</v>
      </c>
      <c r="P170" s="89">
        <f t="shared" si="10"/>
        <v>53</v>
      </c>
      <c r="Q170" s="263" t="str">
        <f t="shared" si="11"/>
        <v/>
      </c>
      <c r="R170" s="278"/>
    </row>
    <row r="171" spans="1:18" x14ac:dyDescent="0.2">
      <c r="A171" s="263" t="s">
        <v>3342</v>
      </c>
      <c r="B171" s="264" t="str">
        <f t="shared" si="8"/>
        <v/>
      </c>
      <c r="C171" s="264" t="str">
        <f t="shared" si="9"/>
        <v/>
      </c>
      <c r="D171" s="275"/>
      <c r="E171" s="275"/>
      <c r="F171" s="275" t="s">
        <v>3406</v>
      </c>
      <c r="G171" s="276">
        <v>3</v>
      </c>
      <c r="H171" s="276"/>
      <c r="I171" s="277"/>
      <c r="J171" s="277"/>
      <c r="K171" s="276"/>
      <c r="N171" s="89" t="s">
        <v>3193</v>
      </c>
      <c r="P171" s="89">
        <f t="shared" si="10"/>
        <v>53</v>
      </c>
      <c r="Q171" s="263" t="str">
        <f t="shared" si="11"/>
        <v/>
      </c>
      <c r="R171" s="278"/>
    </row>
    <row r="172" spans="1:18" x14ac:dyDescent="0.2">
      <c r="A172" s="263" t="s">
        <v>3342</v>
      </c>
      <c r="B172" s="264" t="str">
        <f t="shared" si="8"/>
        <v/>
      </c>
      <c r="C172" s="264" t="str">
        <f t="shared" si="9"/>
        <v/>
      </c>
      <c r="D172" s="275"/>
      <c r="E172" s="275"/>
      <c r="F172" s="275" t="s">
        <v>3410</v>
      </c>
      <c r="G172" s="276">
        <v>4</v>
      </c>
      <c r="H172" s="276"/>
      <c r="I172" s="277"/>
      <c r="J172" s="277"/>
      <c r="K172" s="276"/>
      <c r="N172" s="89" t="s">
        <v>3193</v>
      </c>
      <c r="P172" s="89">
        <f t="shared" si="10"/>
        <v>53</v>
      </c>
      <c r="Q172" s="263" t="str">
        <f t="shared" si="11"/>
        <v/>
      </c>
      <c r="R172" s="278"/>
    </row>
    <row r="173" spans="1:18" x14ac:dyDescent="0.2">
      <c r="A173" s="263" t="s">
        <v>3342</v>
      </c>
      <c r="B173" s="264" t="str">
        <f t="shared" si="8"/>
        <v/>
      </c>
      <c r="C173" s="264" t="str">
        <f t="shared" si="9"/>
        <v/>
      </c>
      <c r="D173" s="275"/>
      <c r="E173" s="275"/>
      <c r="F173" s="275" t="s">
        <v>3414</v>
      </c>
      <c r="G173" s="276">
        <v>5</v>
      </c>
      <c r="H173" s="276"/>
      <c r="I173" s="277"/>
      <c r="J173" s="277"/>
      <c r="K173" s="276"/>
      <c r="N173" s="89" t="s">
        <v>3193</v>
      </c>
      <c r="P173" s="89">
        <f t="shared" si="10"/>
        <v>53</v>
      </c>
      <c r="Q173" s="263" t="str">
        <f t="shared" si="11"/>
        <v/>
      </c>
      <c r="R173" s="278"/>
    </row>
    <row r="174" spans="1:18" x14ac:dyDescent="0.2">
      <c r="A174" s="263" t="s">
        <v>3342</v>
      </c>
      <c r="B174" s="264" t="str">
        <f t="shared" si="8"/>
        <v/>
      </c>
      <c r="C174" s="264" t="str">
        <f t="shared" si="9"/>
        <v/>
      </c>
      <c r="D174" s="275"/>
      <c r="E174" s="275"/>
      <c r="F174" s="275" t="s">
        <v>3418</v>
      </c>
      <c r="G174" s="276">
        <v>6</v>
      </c>
      <c r="H174" s="276"/>
      <c r="I174" s="277"/>
      <c r="J174" s="277"/>
      <c r="K174" s="276"/>
      <c r="N174" s="89" t="s">
        <v>3193</v>
      </c>
      <c r="P174" s="89">
        <f t="shared" si="10"/>
        <v>53</v>
      </c>
      <c r="Q174" s="263" t="str">
        <f t="shared" si="11"/>
        <v/>
      </c>
      <c r="R174" s="278"/>
    </row>
    <row r="175" spans="1:18" x14ac:dyDescent="0.2">
      <c r="A175" s="263" t="s">
        <v>3342</v>
      </c>
      <c r="B175" s="264" t="str">
        <f t="shared" si="8"/>
        <v/>
      </c>
      <c r="C175" s="264" t="str">
        <f t="shared" si="9"/>
        <v/>
      </c>
      <c r="D175" s="275"/>
      <c r="E175" s="275"/>
      <c r="F175" s="275" t="s">
        <v>3422</v>
      </c>
      <c r="G175" s="276">
        <v>7</v>
      </c>
      <c r="H175" s="276"/>
      <c r="I175" s="277"/>
      <c r="J175" s="277"/>
      <c r="K175" s="276"/>
      <c r="N175" s="89" t="s">
        <v>3193</v>
      </c>
      <c r="P175" s="89">
        <f t="shared" si="10"/>
        <v>53</v>
      </c>
      <c r="Q175" s="263" t="str">
        <f t="shared" si="11"/>
        <v/>
      </c>
      <c r="R175" s="278"/>
    </row>
    <row r="176" spans="1:18" x14ac:dyDescent="0.2">
      <c r="A176" s="263" t="s">
        <v>3342</v>
      </c>
      <c r="B176" s="264" t="str">
        <f t="shared" si="8"/>
        <v/>
      </c>
      <c r="C176" s="264" t="str">
        <f t="shared" si="9"/>
        <v/>
      </c>
      <c r="D176" s="275"/>
      <c r="E176" s="275"/>
      <c r="F176" s="275" t="s">
        <v>3426</v>
      </c>
      <c r="G176" s="276">
        <v>8</v>
      </c>
      <c r="H176" s="276"/>
      <c r="I176" s="277"/>
      <c r="J176" s="277"/>
      <c r="K176" s="276"/>
      <c r="N176" s="89" t="s">
        <v>3193</v>
      </c>
      <c r="P176" s="89">
        <f t="shared" si="10"/>
        <v>53</v>
      </c>
      <c r="Q176" s="263" t="str">
        <f t="shared" si="11"/>
        <v/>
      </c>
      <c r="R176" s="278"/>
    </row>
    <row r="177" spans="1:18" x14ac:dyDescent="0.2">
      <c r="A177" s="263" t="s">
        <v>3342</v>
      </c>
      <c r="B177" s="264" t="str">
        <f t="shared" si="8"/>
        <v/>
      </c>
      <c r="C177" s="264" t="str">
        <f t="shared" si="9"/>
        <v/>
      </c>
      <c r="D177" s="275"/>
      <c r="E177" s="275"/>
      <c r="F177" s="275" t="s">
        <v>3430</v>
      </c>
      <c r="G177" s="276">
        <v>9</v>
      </c>
      <c r="H177" s="276"/>
      <c r="I177" s="277"/>
      <c r="J177" s="277"/>
      <c r="K177" s="276"/>
      <c r="N177" s="89" t="s">
        <v>3193</v>
      </c>
      <c r="P177" s="89">
        <f t="shared" si="10"/>
        <v>53</v>
      </c>
      <c r="Q177" s="263" t="str">
        <f t="shared" si="11"/>
        <v/>
      </c>
      <c r="R177" s="278"/>
    </row>
    <row r="178" spans="1:18" x14ac:dyDescent="0.2">
      <c r="A178" s="263" t="s">
        <v>3342</v>
      </c>
      <c r="B178" s="264" t="str">
        <f t="shared" si="8"/>
        <v/>
      </c>
      <c r="C178" s="264" t="str">
        <f t="shared" si="9"/>
        <v/>
      </c>
      <c r="D178" s="275"/>
      <c r="E178" s="275"/>
      <c r="F178" s="275" t="s">
        <v>3434</v>
      </c>
      <c r="G178" s="276">
        <v>10</v>
      </c>
      <c r="H178" s="276"/>
      <c r="I178" s="277"/>
      <c r="J178" s="277"/>
      <c r="K178" s="276"/>
      <c r="N178" s="89" t="s">
        <v>3193</v>
      </c>
      <c r="P178" s="89">
        <f t="shared" si="10"/>
        <v>53</v>
      </c>
      <c r="Q178" s="263" t="str">
        <f t="shared" si="11"/>
        <v/>
      </c>
      <c r="R178" s="278"/>
    </row>
    <row r="179" spans="1:18" x14ac:dyDescent="0.2">
      <c r="A179" s="263" t="s">
        <v>3342</v>
      </c>
      <c r="B179" s="264" t="str">
        <f t="shared" si="8"/>
        <v/>
      </c>
      <c r="C179" s="264" t="str">
        <f t="shared" si="9"/>
        <v/>
      </c>
      <c r="D179" s="275"/>
      <c r="E179" s="275"/>
      <c r="F179" s="275" t="s">
        <v>3438</v>
      </c>
      <c r="G179" s="276">
        <v>11</v>
      </c>
      <c r="H179" s="276"/>
      <c r="I179" s="277"/>
      <c r="J179" s="277"/>
      <c r="K179" s="276"/>
      <c r="N179" s="89" t="s">
        <v>3193</v>
      </c>
      <c r="P179" s="89">
        <f t="shared" si="10"/>
        <v>53</v>
      </c>
      <c r="Q179" s="263" t="str">
        <f t="shared" si="11"/>
        <v/>
      </c>
      <c r="R179" s="278"/>
    </row>
    <row r="180" spans="1:18" x14ac:dyDescent="0.2">
      <c r="A180" s="263" t="s">
        <v>3342</v>
      </c>
      <c r="B180" s="264" t="str">
        <f t="shared" si="8"/>
        <v/>
      </c>
      <c r="C180" s="264" t="str">
        <f t="shared" si="9"/>
        <v/>
      </c>
      <c r="D180" s="275"/>
      <c r="E180" s="275"/>
      <c r="F180" s="275" t="s">
        <v>3443</v>
      </c>
      <c r="G180" s="276">
        <v>12</v>
      </c>
      <c r="H180" s="276"/>
      <c r="I180" s="277"/>
      <c r="J180" s="277"/>
      <c r="K180" s="276"/>
      <c r="N180" s="89" t="s">
        <v>3193</v>
      </c>
      <c r="P180" s="89">
        <f t="shared" si="10"/>
        <v>53</v>
      </c>
      <c r="Q180" s="263" t="str">
        <f t="shared" si="11"/>
        <v/>
      </c>
      <c r="R180" s="278"/>
    </row>
    <row r="181" spans="1:18" x14ac:dyDescent="0.2">
      <c r="A181" s="263" t="s">
        <v>3491</v>
      </c>
      <c r="B181" s="264">
        <f t="shared" si="8"/>
        <v>54</v>
      </c>
      <c r="C181" s="264" t="str">
        <f t="shared" si="9"/>
        <v>AKTUELL</v>
      </c>
      <c r="D181" s="265" t="s">
        <v>260</v>
      </c>
      <c r="E181" s="265" t="s">
        <v>3492</v>
      </c>
      <c r="F181" s="265" t="s">
        <v>583</v>
      </c>
      <c r="G181" s="264">
        <v>0</v>
      </c>
      <c r="H181" s="264" t="s">
        <v>449</v>
      </c>
      <c r="I181" s="266">
        <v>0</v>
      </c>
      <c r="J181" s="268"/>
      <c r="K181" s="264" t="s">
        <v>3493</v>
      </c>
      <c r="N181" s="89" t="s">
        <v>3193</v>
      </c>
      <c r="P181" s="89">
        <f t="shared" si="10"/>
        <v>54</v>
      </c>
      <c r="Q181" s="263" t="str">
        <f t="shared" si="11"/>
        <v>nrwa_schulden</v>
      </c>
      <c r="R181" s="270" t="s">
        <v>500</v>
      </c>
    </row>
    <row r="182" spans="1:18" x14ac:dyDescent="0.2">
      <c r="A182" s="263" t="s">
        <v>3342</v>
      </c>
      <c r="B182" s="264" t="str">
        <f t="shared" si="8"/>
        <v/>
      </c>
      <c r="C182" s="264" t="str">
        <f t="shared" si="9"/>
        <v/>
      </c>
      <c r="D182" s="265"/>
      <c r="E182" s="265"/>
      <c r="F182" s="265" t="s">
        <v>261</v>
      </c>
      <c r="G182" s="264">
        <v>1</v>
      </c>
      <c r="H182" s="264"/>
      <c r="I182" s="266"/>
      <c r="J182" s="268"/>
      <c r="K182" s="264"/>
      <c r="N182" s="89" t="s">
        <v>3193</v>
      </c>
      <c r="P182" s="89">
        <f t="shared" si="10"/>
        <v>54</v>
      </c>
      <c r="Q182" s="263" t="str">
        <f t="shared" si="11"/>
        <v/>
      </c>
      <c r="R182" s="270"/>
    </row>
    <row r="183" spans="1:18" x14ac:dyDescent="0.2">
      <c r="A183" s="263" t="s">
        <v>3342</v>
      </c>
      <c r="B183" s="264" t="str">
        <f t="shared" si="8"/>
        <v/>
      </c>
      <c r="C183" s="264" t="str">
        <f t="shared" si="9"/>
        <v/>
      </c>
      <c r="D183" s="265"/>
      <c r="E183" s="265"/>
      <c r="F183" s="265" t="s">
        <v>3494</v>
      </c>
      <c r="G183" s="264">
        <v>2</v>
      </c>
      <c r="H183" s="264"/>
      <c r="I183" s="266"/>
      <c r="J183" s="268"/>
      <c r="K183" s="264"/>
      <c r="N183" s="89" t="s">
        <v>3193</v>
      </c>
      <c r="P183" s="89">
        <f t="shared" si="10"/>
        <v>54</v>
      </c>
      <c r="Q183" s="263" t="str">
        <f t="shared" si="11"/>
        <v/>
      </c>
      <c r="R183" s="270"/>
    </row>
    <row r="184" spans="1:18" x14ac:dyDescent="0.2">
      <c r="A184" s="263" t="s">
        <v>3342</v>
      </c>
      <c r="B184" s="264" t="str">
        <f t="shared" si="8"/>
        <v/>
      </c>
      <c r="C184" s="264" t="str">
        <f t="shared" si="9"/>
        <v/>
      </c>
      <c r="D184" s="265"/>
      <c r="E184" s="265"/>
      <c r="F184" s="265" t="s">
        <v>3495</v>
      </c>
      <c r="G184" s="264">
        <v>3</v>
      </c>
      <c r="H184" s="264"/>
      <c r="I184" s="266"/>
      <c r="J184" s="268"/>
      <c r="K184" s="264"/>
      <c r="N184" s="89" t="s">
        <v>3193</v>
      </c>
      <c r="P184" s="89">
        <f t="shared" si="10"/>
        <v>54</v>
      </c>
      <c r="Q184" s="263" t="str">
        <f t="shared" si="11"/>
        <v/>
      </c>
      <c r="R184" s="270"/>
    </row>
    <row r="185" spans="1:18" x14ac:dyDescent="0.2">
      <c r="A185" s="263" t="s">
        <v>3342</v>
      </c>
      <c r="B185" s="264" t="str">
        <f t="shared" si="8"/>
        <v/>
      </c>
      <c r="C185" s="264" t="str">
        <f t="shared" si="9"/>
        <v/>
      </c>
      <c r="D185" s="265"/>
      <c r="E185" s="265"/>
      <c r="F185" s="265" t="s">
        <v>264</v>
      </c>
      <c r="G185" s="264">
        <v>4</v>
      </c>
      <c r="H185" s="264"/>
      <c r="I185" s="266"/>
      <c r="J185" s="268"/>
      <c r="K185" s="264"/>
      <c r="N185" s="89" t="s">
        <v>3193</v>
      </c>
      <c r="P185" s="89">
        <f t="shared" si="10"/>
        <v>54</v>
      </c>
      <c r="Q185" s="263" t="str">
        <f t="shared" si="11"/>
        <v/>
      </c>
      <c r="R185" s="270"/>
    </row>
    <row r="186" spans="1:18" x14ac:dyDescent="0.2">
      <c r="A186" s="263" t="s">
        <v>3342</v>
      </c>
      <c r="B186" s="264" t="str">
        <f t="shared" si="8"/>
        <v/>
      </c>
      <c r="C186" s="264" t="str">
        <f t="shared" si="9"/>
        <v/>
      </c>
      <c r="D186" s="265"/>
      <c r="E186" s="265"/>
      <c r="F186" s="265" t="s">
        <v>265</v>
      </c>
      <c r="G186" s="264">
        <v>5</v>
      </c>
      <c r="H186" s="264"/>
      <c r="I186" s="266"/>
      <c r="J186" s="268"/>
      <c r="K186" s="264"/>
      <c r="N186" s="89" t="s">
        <v>3193</v>
      </c>
      <c r="P186" s="89">
        <f t="shared" si="10"/>
        <v>54</v>
      </c>
      <c r="Q186" s="263" t="str">
        <f t="shared" si="11"/>
        <v/>
      </c>
      <c r="R186" s="270"/>
    </row>
    <row r="187" spans="1:18" x14ac:dyDescent="0.2">
      <c r="A187" s="263" t="s">
        <v>3496</v>
      </c>
      <c r="B187" s="264">
        <f t="shared" si="8"/>
        <v>55</v>
      </c>
      <c r="C187" s="264" t="str">
        <f t="shared" si="9"/>
        <v>BEGINN</v>
      </c>
      <c r="D187" s="265" t="s">
        <v>3497</v>
      </c>
      <c r="E187" s="265" t="s">
        <v>1462</v>
      </c>
      <c r="F187" s="265" t="s">
        <v>583</v>
      </c>
      <c r="G187" s="264">
        <v>0</v>
      </c>
      <c r="H187" s="264" t="s">
        <v>449</v>
      </c>
      <c r="I187" s="272">
        <v>0</v>
      </c>
      <c r="J187" s="268"/>
      <c r="K187" s="264" t="str">
        <f>IF(I187&lt;&gt;"","N.14."&amp;RIGHT(A187,2)&amp;".1","")</f>
        <v>N.14.01.1</v>
      </c>
      <c r="M187" s="89" t="s">
        <v>3193</v>
      </c>
      <c r="P187" s="89">
        <f t="shared" si="10"/>
        <v>55</v>
      </c>
      <c r="Q187" s="263" t="str">
        <f t="shared" si="11"/>
        <v>nrwb_problsu01</v>
      </c>
      <c r="R187" s="267" t="s">
        <v>3498</v>
      </c>
    </row>
    <row r="188" spans="1:18" x14ac:dyDescent="0.2">
      <c r="A188" s="263" t="s">
        <v>3342</v>
      </c>
      <c r="B188" s="264" t="str">
        <f t="shared" si="8"/>
        <v/>
      </c>
      <c r="C188" s="264" t="str">
        <f t="shared" si="9"/>
        <v/>
      </c>
      <c r="D188" s="265"/>
      <c r="E188" s="265"/>
      <c r="F188" s="265" t="s">
        <v>577</v>
      </c>
      <c r="G188" s="264">
        <v>1</v>
      </c>
      <c r="H188" s="264"/>
      <c r="I188" s="279"/>
      <c r="J188" s="268"/>
      <c r="K188" s="264" t="str">
        <f t="shared" ref="K188:K231" si="12">IF(I188&lt;&gt;"","N.14."&amp;RIGHT(A188,2)&amp;".1","")</f>
        <v/>
      </c>
      <c r="M188" s="89" t="s">
        <v>3193</v>
      </c>
      <c r="P188" s="89">
        <f t="shared" si="10"/>
        <v>55</v>
      </c>
      <c r="Q188" s="263" t="str">
        <f t="shared" si="11"/>
        <v/>
      </c>
      <c r="R188" s="267"/>
    </row>
    <row r="189" spans="1:18" x14ac:dyDescent="0.2">
      <c r="A189" s="263" t="s">
        <v>3342</v>
      </c>
      <c r="B189" s="264" t="str">
        <f t="shared" si="8"/>
        <v/>
      </c>
      <c r="C189" s="264" t="str">
        <f t="shared" si="9"/>
        <v/>
      </c>
      <c r="D189" s="265"/>
      <c r="E189" s="265"/>
      <c r="F189" s="265" t="s">
        <v>586</v>
      </c>
      <c r="G189" s="264">
        <v>2</v>
      </c>
      <c r="H189" s="264"/>
      <c r="I189" s="279"/>
      <c r="J189" s="268"/>
      <c r="K189" s="264" t="str">
        <f t="shared" si="12"/>
        <v/>
      </c>
      <c r="M189" s="89" t="s">
        <v>3193</v>
      </c>
      <c r="P189" s="89">
        <f t="shared" si="10"/>
        <v>55</v>
      </c>
      <c r="Q189" s="263" t="str">
        <f t="shared" si="11"/>
        <v/>
      </c>
      <c r="R189" s="267"/>
    </row>
    <row r="190" spans="1:18" x14ac:dyDescent="0.2">
      <c r="A190" s="263" t="s">
        <v>3499</v>
      </c>
      <c r="B190" s="264">
        <f t="shared" si="8"/>
        <v>56</v>
      </c>
      <c r="C190" s="264" t="str">
        <f t="shared" si="9"/>
        <v>BEGINN</v>
      </c>
      <c r="D190" s="265" t="s">
        <v>3497</v>
      </c>
      <c r="E190" s="265" t="s">
        <v>1463</v>
      </c>
      <c r="F190" s="265" t="s">
        <v>583</v>
      </c>
      <c r="G190" s="264">
        <v>0</v>
      </c>
      <c r="H190" s="264" t="s">
        <v>449</v>
      </c>
      <c r="I190" s="272">
        <v>0</v>
      </c>
      <c r="J190" s="268"/>
      <c r="K190" s="264" t="str">
        <f t="shared" si="12"/>
        <v>N.14.02.1</v>
      </c>
      <c r="M190" s="89" t="s">
        <v>3193</v>
      </c>
      <c r="P190" s="89">
        <f t="shared" si="10"/>
        <v>56</v>
      </c>
      <c r="Q190" s="263" t="str">
        <f t="shared" si="11"/>
        <v>nrwb_problsu02</v>
      </c>
      <c r="R190" s="267" t="s">
        <v>3500</v>
      </c>
    </row>
    <row r="191" spans="1:18" x14ac:dyDescent="0.2">
      <c r="A191" s="263" t="s">
        <v>3342</v>
      </c>
      <c r="B191" s="264" t="str">
        <f t="shared" si="8"/>
        <v/>
      </c>
      <c r="C191" s="264" t="str">
        <f t="shared" si="9"/>
        <v/>
      </c>
      <c r="D191" s="265"/>
      <c r="E191" s="265"/>
      <c r="F191" s="265" t="s">
        <v>577</v>
      </c>
      <c r="G191" s="264">
        <v>1</v>
      </c>
      <c r="H191" s="264"/>
      <c r="I191" s="279"/>
      <c r="J191" s="268"/>
      <c r="K191" s="264" t="str">
        <f t="shared" si="12"/>
        <v/>
      </c>
      <c r="M191" s="89" t="s">
        <v>3193</v>
      </c>
      <c r="P191" s="89">
        <f t="shared" si="10"/>
        <v>56</v>
      </c>
      <c r="Q191" s="263" t="str">
        <f t="shared" si="11"/>
        <v/>
      </c>
      <c r="R191" s="267"/>
    </row>
    <row r="192" spans="1:18" x14ac:dyDescent="0.2">
      <c r="A192" s="263" t="s">
        <v>3342</v>
      </c>
      <c r="B192" s="264" t="str">
        <f t="shared" si="8"/>
        <v/>
      </c>
      <c r="C192" s="264" t="str">
        <f t="shared" si="9"/>
        <v/>
      </c>
      <c r="D192" s="265"/>
      <c r="E192" s="265"/>
      <c r="F192" s="265" t="s">
        <v>586</v>
      </c>
      <c r="G192" s="264">
        <v>2</v>
      </c>
      <c r="H192" s="264"/>
      <c r="I192" s="279"/>
      <c r="J192" s="268"/>
      <c r="K192" s="264" t="str">
        <f t="shared" si="12"/>
        <v/>
      </c>
      <c r="M192" s="89" t="s">
        <v>3193</v>
      </c>
      <c r="P192" s="89">
        <f t="shared" si="10"/>
        <v>56</v>
      </c>
      <c r="Q192" s="263" t="str">
        <f t="shared" si="11"/>
        <v/>
      </c>
      <c r="R192" s="267"/>
    </row>
    <row r="193" spans="1:18" x14ac:dyDescent="0.2">
      <c r="A193" s="263" t="s">
        <v>3501</v>
      </c>
      <c r="B193" s="264">
        <f t="shared" si="8"/>
        <v>57</v>
      </c>
      <c r="C193" s="264" t="str">
        <f t="shared" si="9"/>
        <v>BEGINN</v>
      </c>
      <c r="D193" s="265" t="s">
        <v>3497</v>
      </c>
      <c r="E193" s="265" t="s">
        <v>1470</v>
      </c>
      <c r="F193" s="265" t="s">
        <v>583</v>
      </c>
      <c r="G193" s="264">
        <v>0</v>
      </c>
      <c r="H193" s="264" t="s">
        <v>449</v>
      </c>
      <c r="I193" s="272">
        <v>0</v>
      </c>
      <c r="J193" s="268"/>
      <c r="K193" s="264" t="str">
        <f t="shared" si="12"/>
        <v>N.14.03.1</v>
      </c>
      <c r="M193" s="89" t="s">
        <v>3193</v>
      </c>
      <c r="P193" s="89">
        <f t="shared" si="10"/>
        <v>57</v>
      </c>
      <c r="Q193" s="263" t="str">
        <f t="shared" si="11"/>
        <v>nrwb_problsu03</v>
      </c>
      <c r="R193" s="267" t="s">
        <v>3502</v>
      </c>
    </row>
    <row r="194" spans="1:18" x14ac:dyDescent="0.2">
      <c r="A194" s="263" t="s">
        <v>3342</v>
      </c>
      <c r="B194" s="264" t="str">
        <f t="shared" si="8"/>
        <v/>
      </c>
      <c r="C194" s="264" t="str">
        <f t="shared" si="9"/>
        <v/>
      </c>
      <c r="D194" s="265"/>
      <c r="E194" s="265"/>
      <c r="F194" s="265" t="s">
        <v>577</v>
      </c>
      <c r="G194" s="264">
        <v>1</v>
      </c>
      <c r="H194" s="264"/>
      <c r="I194" s="279"/>
      <c r="J194" s="268"/>
      <c r="K194" s="264" t="str">
        <f t="shared" si="12"/>
        <v/>
      </c>
      <c r="M194" s="89" t="s">
        <v>3193</v>
      </c>
      <c r="P194" s="89">
        <f t="shared" si="10"/>
        <v>57</v>
      </c>
      <c r="Q194" s="263" t="str">
        <f t="shared" si="11"/>
        <v/>
      </c>
      <c r="R194" s="267"/>
    </row>
    <row r="195" spans="1:18" x14ac:dyDescent="0.2">
      <c r="A195" s="263" t="s">
        <v>3342</v>
      </c>
      <c r="B195" s="264" t="str">
        <f t="shared" si="8"/>
        <v/>
      </c>
      <c r="C195" s="264" t="str">
        <f t="shared" si="9"/>
        <v/>
      </c>
      <c r="D195" s="265"/>
      <c r="E195" s="265"/>
      <c r="F195" s="265" t="s">
        <v>586</v>
      </c>
      <c r="G195" s="264">
        <v>2</v>
      </c>
      <c r="H195" s="264"/>
      <c r="I195" s="279"/>
      <c r="J195" s="268"/>
      <c r="K195" s="264" t="str">
        <f t="shared" si="12"/>
        <v/>
      </c>
      <c r="M195" s="89" t="s">
        <v>3193</v>
      </c>
      <c r="P195" s="89">
        <f t="shared" si="10"/>
        <v>57</v>
      </c>
      <c r="Q195" s="263" t="str">
        <f t="shared" si="11"/>
        <v/>
      </c>
      <c r="R195" s="267"/>
    </row>
    <row r="196" spans="1:18" x14ac:dyDescent="0.2">
      <c r="A196" s="263" t="s">
        <v>3503</v>
      </c>
      <c r="B196" s="264">
        <f t="shared" si="8"/>
        <v>58</v>
      </c>
      <c r="C196" s="264" t="str">
        <f t="shared" si="9"/>
        <v>BEGINN</v>
      </c>
      <c r="D196" s="265" t="s">
        <v>3497</v>
      </c>
      <c r="E196" s="265" t="s">
        <v>1471</v>
      </c>
      <c r="F196" s="265" t="s">
        <v>583</v>
      </c>
      <c r="G196" s="264">
        <v>0</v>
      </c>
      <c r="H196" s="264" t="s">
        <v>449</v>
      </c>
      <c r="I196" s="272">
        <v>0</v>
      </c>
      <c r="J196" s="268"/>
      <c r="K196" s="264" t="str">
        <f t="shared" si="12"/>
        <v>N.14.04.1</v>
      </c>
      <c r="M196" s="89" t="s">
        <v>3193</v>
      </c>
      <c r="P196" s="89">
        <f t="shared" si="10"/>
        <v>58</v>
      </c>
      <c r="Q196" s="263" t="str">
        <f t="shared" si="11"/>
        <v>nrwb_problsu04</v>
      </c>
      <c r="R196" s="267" t="s">
        <v>3504</v>
      </c>
    </row>
    <row r="197" spans="1:18" x14ac:dyDescent="0.2">
      <c r="A197" s="263" t="s">
        <v>3342</v>
      </c>
      <c r="B197" s="264" t="str">
        <f t="shared" si="8"/>
        <v/>
      </c>
      <c r="C197" s="264" t="str">
        <f t="shared" si="9"/>
        <v/>
      </c>
      <c r="D197" s="265"/>
      <c r="E197" s="265"/>
      <c r="F197" s="265" t="s">
        <v>577</v>
      </c>
      <c r="G197" s="264">
        <v>1</v>
      </c>
      <c r="H197" s="264"/>
      <c r="I197" s="279"/>
      <c r="J197" s="268"/>
      <c r="K197" s="264" t="str">
        <f t="shared" si="12"/>
        <v/>
      </c>
      <c r="M197" s="89" t="s">
        <v>3193</v>
      </c>
      <c r="P197" s="89">
        <f t="shared" si="10"/>
        <v>58</v>
      </c>
      <c r="Q197" s="263" t="str">
        <f t="shared" si="11"/>
        <v/>
      </c>
      <c r="R197" s="267"/>
    </row>
    <row r="198" spans="1:18" x14ac:dyDescent="0.2">
      <c r="A198" s="263" t="s">
        <v>3342</v>
      </c>
      <c r="B198" s="264" t="str">
        <f t="shared" si="8"/>
        <v/>
      </c>
      <c r="C198" s="264" t="str">
        <f t="shared" si="9"/>
        <v/>
      </c>
      <c r="D198" s="265"/>
      <c r="E198" s="265"/>
      <c r="F198" s="265" t="s">
        <v>586</v>
      </c>
      <c r="G198" s="264">
        <v>2</v>
      </c>
      <c r="H198" s="264"/>
      <c r="I198" s="279"/>
      <c r="J198" s="268"/>
      <c r="K198" s="264" t="str">
        <f t="shared" si="12"/>
        <v/>
      </c>
      <c r="M198" s="89" t="s">
        <v>3193</v>
      </c>
      <c r="P198" s="89">
        <f t="shared" si="10"/>
        <v>58</v>
      </c>
      <c r="Q198" s="263" t="str">
        <f t="shared" si="11"/>
        <v/>
      </c>
      <c r="R198" s="267"/>
    </row>
    <row r="199" spans="1:18" x14ac:dyDescent="0.2">
      <c r="A199" s="263" t="s">
        <v>3505</v>
      </c>
      <c r="B199" s="264">
        <f t="shared" si="8"/>
        <v>59</v>
      </c>
      <c r="C199" s="264" t="str">
        <f t="shared" si="9"/>
        <v>BEGINN</v>
      </c>
      <c r="D199" s="265" t="s">
        <v>3497</v>
      </c>
      <c r="E199" s="265" t="s">
        <v>1472</v>
      </c>
      <c r="F199" s="265" t="s">
        <v>583</v>
      </c>
      <c r="G199" s="264">
        <v>0</v>
      </c>
      <c r="H199" s="264" t="s">
        <v>449</v>
      </c>
      <c r="I199" s="272">
        <v>0</v>
      </c>
      <c r="J199" s="268"/>
      <c r="K199" s="264" t="str">
        <f t="shared" si="12"/>
        <v>N.14.05.1</v>
      </c>
      <c r="M199" s="89" t="s">
        <v>3193</v>
      </c>
      <c r="P199" s="89">
        <f t="shared" si="10"/>
        <v>59</v>
      </c>
      <c r="Q199" s="263" t="str">
        <f t="shared" si="11"/>
        <v>nrwb_problsu05</v>
      </c>
      <c r="R199" s="267" t="s">
        <v>3506</v>
      </c>
    </row>
    <row r="200" spans="1:18" x14ac:dyDescent="0.2">
      <c r="A200" s="263" t="s">
        <v>3342</v>
      </c>
      <c r="B200" s="264" t="str">
        <f t="shared" ref="B200:B263" si="13">IF(A200&lt;&gt;"",IF(O200="x",R200,P200),"")</f>
        <v/>
      </c>
      <c r="C200" s="264" t="str">
        <f t="shared" ref="C200:C263" si="14">IF(A200&lt;&gt;"",IF(N200="x","AKTUELL","BEGINN"),"")</f>
        <v/>
      </c>
      <c r="D200" s="265"/>
      <c r="E200" s="265"/>
      <c r="F200" s="265" t="s">
        <v>577</v>
      </c>
      <c r="G200" s="264">
        <v>1</v>
      </c>
      <c r="H200" s="264"/>
      <c r="I200" s="279"/>
      <c r="J200" s="268"/>
      <c r="K200" s="264" t="str">
        <f t="shared" si="12"/>
        <v/>
      </c>
      <c r="M200" s="89" t="s">
        <v>3193</v>
      </c>
      <c r="P200" s="89">
        <f t="shared" ref="P200:P263" si="15">IF(AND(O200="",A200&lt;&gt;""),P199+1,P199)</f>
        <v>59</v>
      </c>
      <c r="Q200" s="263" t="str">
        <f t="shared" ref="Q200:Q263" si="16">IF(R200&lt;&gt;"",IF(M200="x",$M$1&amp;R200,IF(N200="x",$N$1&amp;R200,"")),"")</f>
        <v/>
      </c>
      <c r="R200" s="267"/>
    </row>
    <row r="201" spans="1:18" x14ac:dyDescent="0.2">
      <c r="A201" s="263" t="s">
        <v>3342</v>
      </c>
      <c r="B201" s="264" t="str">
        <f t="shared" si="13"/>
        <v/>
      </c>
      <c r="C201" s="264" t="str">
        <f t="shared" si="14"/>
        <v/>
      </c>
      <c r="D201" s="265"/>
      <c r="E201" s="265"/>
      <c r="F201" s="265" t="s">
        <v>586</v>
      </c>
      <c r="G201" s="264">
        <v>2</v>
      </c>
      <c r="H201" s="264"/>
      <c r="I201" s="279"/>
      <c r="J201" s="268"/>
      <c r="K201" s="264" t="str">
        <f t="shared" si="12"/>
        <v/>
      </c>
      <c r="M201" s="89" t="s">
        <v>3193</v>
      </c>
      <c r="P201" s="89">
        <f t="shared" si="15"/>
        <v>59</v>
      </c>
      <c r="Q201" s="263" t="str">
        <f t="shared" si="16"/>
        <v/>
      </c>
      <c r="R201" s="267"/>
    </row>
    <row r="202" spans="1:18" x14ac:dyDescent="0.2">
      <c r="A202" s="263" t="s">
        <v>3507</v>
      </c>
      <c r="B202" s="264">
        <f t="shared" si="13"/>
        <v>60</v>
      </c>
      <c r="C202" s="264" t="str">
        <f t="shared" si="14"/>
        <v>BEGINN</v>
      </c>
      <c r="D202" s="265" t="s">
        <v>3497</v>
      </c>
      <c r="E202" s="265" t="s">
        <v>1473</v>
      </c>
      <c r="F202" s="265" t="s">
        <v>583</v>
      </c>
      <c r="G202" s="264">
        <v>0</v>
      </c>
      <c r="H202" s="264" t="s">
        <v>449</v>
      </c>
      <c r="I202" s="272">
        <v>0</v>
      </c>
      <c r="J202" s="268"/>
      <c r="K202" s="264" t="str">
        <f t="shared" si="12"/>
        <v>N.14.06.1</v>
      </c>
      <c r="M202" s="89" t="s">
        <v>3193</v>
      </c>
      <c r="P202" s="89">
        <f t="shared" si="15"/>
        <v>60</v>
      </c>
      <c r="Q202" s="263" t="str">
        <f t="shared" si="16"/>
        <v>nrwb_problsu06</v>
      </c>
      <c r="R202" s="267" t="s">
        <v>3508</v>
      </c>
    </row>
    <row r="203" spans="1:18" x14ac:dyDescent="0.2">
      <c r="A203" s="263" t="s">
        <v>3342</v>
      </c>
      <c r="B203" s="264" t="str">
        <f t="shared" si="13"/>
        <v/>
      </c>
      <c r="C203" s="264" t="str">
        <f t="shared" si="14"/>
        <v/>
      </c>
      <c r="D203" s="265"/>
      <c r="E203" s="265"/>
      <c r="F203" s="265" t="s">
        <v>577</v>
      </c>
      <c r="G203" s="264">
        <v>1</v>
      </c>
      <c r="H203" s="264"/>
      <c r="I203" s="279"/>
      <c r="J203" s="268"/>
      <c r="K203" s="264" t="str">
        <f t="shared" si="12"/>
        <v/>
      </c>
      <c r="M203" s="89" t="s">
        <v>3193</v>
      </c>
      <c r="P203" s="89">
        <f t="shared" si="15"/>
        <v>60</v>
      </c>
      <c r="Q203" s="263" t="str">
        <f t="shared" si="16"/>
        <v/>
      </c>
      <c r="R203" s="267"/>
    </row>
    <row r="204" spans="1:18" x14ac:dyDescent="0.2">
      <c r="A204" s="263" t="s">
        <v>3342</v>
      </c>
      <c r="B204" s="264" t="str">
        <f t="shared" si="13"/>
        <v/>
      </c>
      <c r="C204" s="264" t="str">
        <f t="shared" si="14"/>
        <v/>
      </c>
      <c r="D204" s="265"/>
      <c r="E204" s="265"/>
      <c r="F204" s="265" t="s">
        <v>586</v>
      </c>
      <c r="G204" s="264">
        <v>2</v>
      </c>
      <c r="H204" s="264"/>
      <c r="I204" s="279"/>
      <c r="J204" s="268"/>
      <c r="K204" s="264" t="str">
        <f t="shared" si="12"/>
        <v/>
      </c>
      <c r="M204" s="89" t="s">
        <v>3193</v>
      </c>
      <c r="P204" s="89">
        <f t="shared" si="15"/>
        <v>60</v>
      </c>
      <c r="Q204" s="263" t="str">
        <f t="shared" si="16"/>
        <v/>
      </c>
      <c r="R204" s="267"/>
    </row>
    <row r="205" spans="1:18" x14ac:dyDescent="0.2">
      <c r="A205" s="263" t="s">
        <v>3509</v>
      </c>
      <c r="B205" s="264">
        <f t="shared" si="13"/>
        <v>61</v>
      </c>
      <c r="C205" s="264" t="str">
        <f t="shared" si="14"/>
        <v>BEGINN</v>
      </c>
      <c r="D205" s="265" t="s">
        <v>3497</v>
      </c>
      <c r="E205" s="265" t="s">
        <v>1474</v>
      </c>
      <c r="F205" s="265" t="s">
        <v>583</v>
      </c>
      <c r="G205" s="264">
        <v>0</v>
      </c>
      <c r="H205" s="264" t="s">
        <v>449</v>
      </c>
      <c r="I205" s="272">
        <v>0</v>
      </c>
      <c r="J205" s="268"/>
      <c r="K205" s="264" t="str">
        <f t="shared" si="12"/>
        <v>N.14.07.1</v>
      </c>
      <c r="M205" s="89" t="s">
        <v>3193</v>
      </c>
      <c r="P205" s="89">
        <f t="shared" si="15"/>
        <v>61</v>
      </c>
      <c r="Q205" s="263" t="str">
        <f t="shared" si="16"/>
        <v>nrwb_problsu07</v>
      </c>
      <c r="R205" s="267" t="s">
        <v>3510</v>
      </c>
    </row>
    <row r="206" spans="1:18" x14ac:dyDescent="0.2">
      <c r="A206" s="263" t="s">
        <v>3342</v>
      </c>
      <c r="B206" s="264" t="str">
        <f t="shared" si="13"/>
        <v/>
      </c>
      <c r="C206" s="264" t="str">
        <f t="shared" si="14"/>
        <v/>
      </c>
      <c r="D206" s="265"/>
      <c r="E206" s="265"/>
      <c r="F206" s="265" t="s">
        <v>577</v>
      </c>
      <c r="G206" s="264">
        <v>1</v>
      </c>
      <c r="H206" s="264"/>
      <c r="I206" s="279"/>
      <c r="J206" s="268"/>
      <c r="K206" s="264" t="str">
        <f t="shared" si="12"/>
        <v/>
      </c>
      <c r="M206" s="89" t="s">
        <v>3193</v>
      </c>
      <c r="P206" s="89">
        <f t="shared" si="15"/>
        <v>61</v>
      </c>
      <c r="Q206" s="263" t="str">
        <f t="shared" si="16"/>
        <v/>
      </c>
      <c r="R206" s="267"/>
    </row>
    <row r="207" spans="1:18" x14ac:dyDescent="0.2">
      <c r="A207" s="263" t="s">
        <v>3342</v>
      </c>
      <c r="B207" s="264" t="str">
        <f t="shared" si="13"/>
        <v/>
      </c>
      <c r="C207" s="264" t="str">
        <f t="shared" si="14"/>
        <v/>
      </c>
      <c r="D207" s="265"/>
      <c r="E207" s="265"/>
      <c r="F207" s="265" t="s">
        <v>586</v>
      </c>
      <c r="G207" s="264">
        <v>2</v>
      </c>
      <c r="H207" s="264"/>
      <c r="I207" s="279"/>
      <c r="J207" s="268"/>
      <c r="K207" s="264" t="str">
        <f t="shared" si="12"/>
        <v/>
      </c>
      <c r="M207" s="89" t="s">
        <v>3193</v>
      </c>
      <c r="P207" s="89">
        <f t="shared" si="15"/>
        <v>61</v>
      </c>
      <c r="Q207" s="263" t="str">
        <f t="shared" si="16"/>
        <v/>
      </c>
      <c r="R207" s="267"/>
    </row>
    <row r="208" spans="1:18" x14ac:dyDescent="0.2">
      <c r="A208" s="263" t="s">
        <v>3511</v>
      </c>
      <c r="B208" s="264">
        <f t="shared" si="13"/>
        <v>62</v>
      </c>
      <c r="C208" s="264" t="str">
        <f t="shared" si="14"/>
        <v>BEGINN</v>
      </c>
      <c r="D208" s="265" t="s">
        <v>3497</v>
      </c>
      <c r="E208" s="265" t="s">
        <v>1475</v>
      </c>
      <c r="F208" s="265" t="s">
        <v>583</v>
      </c>
      <c r="G208" s="264">
        <v>0</v>
      </c>
      <c r="H208" s="264" t="s">
        <v>449</v>
      </c>
      <c r="I208" s="272">
        <v>0</v>
      </c>
      <c r="J208" s="268"/>
      <c r="K208" s="264" t="str">
        <f t="shared" si="12"/>
        <v>N.14.08.1</v>
      </c>
      <c r="M208" s="89" t="s">
        <v>3193</v>
      </c>
      <c r="P208" s="89">
        <f t="shared" si="15"/>
        <v>62</v>
      </c>
      <c r="Q208" s="263" t="str">
        <f t="shared" si="16"/>
        <v>nrwb_problsu08</v>
      </c>
      <c r="R208" s="267" t="s">
        <v>3512</v>
      </c>
    </row>
    <row r="209" spans="1:18" x14ac:dyDescent="0.2">
      <c r="A209" s="263" t="s">
        <v>3342</v>
      </c>
      <c r="B209" s="264" t="str">
        <f t="shared" si="13"/>
        <v/>
      </c>
      <c r="C209" s="264" t="str">
        <f t="shared" si="14"/>
        <v/>
      </c>
      <c r="D209" s="265"/>
      <c r="E209" s="265"/>
      <c r="F209" s="265" t="s">
        <v>577</v>
      </c>
      <c r="G209" s="264">
        <v>1</v>
      </c>
      <c r="H209" s="264"/>
      <c r="I209" s="279"/>
      <c r="J209" s="268"/>
      <c r="K209" s="264" t="str">
        <f t="shared" si="12"/>
        <v/>
      </c>
      <c r="M209" s="89" t="s">
        <v>3193</v>
      </c>
      <c r="P209" s="89">
        <f t="shared" si="15"/>
        <v>62</v>
      </c>
      <c r="Q209" s="263" t="str">
        <f t="shared" si="16"/>
        <v/>
      </c>
      <c r="R209" s="267"/>
    </row>
    <row r="210" spans="1:18" x14ac:dyDescent="0.2">
      <c r="A210" s="263" t="s">
        <v>3342</v>
      </c>
      <c r="B210" s="264" t="str">
        <f t="shared" si="13"/>
        <v/>
      </c>
      <c r="C210" s="264" t="str">
        <f t="shared" si="14"/>
        <v/>
      </c>
      <c r="D210" s="265"/>
      <c r="E210" s="265"/>
      <c r="F210" s="265" t="s">
        <v>586</v>
      </c>
      <c r="G210" s="264">
        <v>2</v>
      </c>
      <c r="H210" s="264"/>
      <c r="I210" s="279"/>
      <c r="J210" s="268"/>
      <c r="K210" s="264" t="str">
        <f t="shared" si="12"/>
        <v/>
      </c>
      <c r="M210" s="89" t="s">
        <v>3193</v>
      </c>
      <c r="P210" s="89">
        <f t="shared" si="15"/>
        <v>62</v>
      </c>
      <c r="Q210" s="263" t="str">
        <f t="shared" si="16"/>
        <v/>
      </c>
      <c r="R210" s="267"/>
    </row>
    <row r="211" spans="1:18" x14ac:dyDescent="0.2">
      <c r="A211" s="263" t="s">
        <v>3513</v>
      </c>
      <c r="B211" s="264">
        <f t="shared" si="13"/>
        <v>63</v>
      </c>
      <c r="C211" s="264" t="str">
        <f t="shared" si="14"/>
        <v>BEGINN</v>
      </c>
      <c r="D211" s="265" t="s">
        <v>3497</v>
      </c>
      <c r="E211" s="265" t="s">
        <v>1476</v>
      </c>
      <c r="F211" s="265" t="s">
        <v>583</v>
      </c>
      <c r="G211" s="264">
        <v>0</v>
      </c>
      <c r="H211" s="264" t="s">
        <v>449</v>
      </c>
      <c r="I211" s="272">
        <v>0</v>
      </c>
      <c r="J211" s="268"/>
      <c r="K211" s="264" t="str">
        <f>IF(I211&lt;&gt;"","N.14."&amp;RIGHT(A211,2)&amp;".1","")</f>
        <v>N.14.09.1</v>
      </c>
      <c r="M211" s="89" t="s">
        <v>3193</v>
      </c>
      <c r="P211" s="89">
        <f t="shared" si="15"/>
        <v>63</v>
      </c>
      <c r="Q211" s="263" t="str">
        <f t="shared" si="16"/>
        <v>nrwb_problsu09</v>
      </c>
      <c r="R211" s="267" t="s">
        <v>3514</v>
      </c>
    </row>
    <row r="212" spans="1:18" x14ac:dyDescent="0.2">
      <c r="A212" s="263" t="s">
        <v>3342</v>
      </c>
      <c r="B212" s="264" t="str">
        <f t="shared" si="13"/>
        <v/>
      </c>
      <c r="C212" s="264" t="str">
        <f t="shared" si="14"/>
        <v/>
      </c>
      <c r="D212" s="265"/>
      <c r="E212" s="265"/>
      <c r="F212" s="265" t="s">
        <v>577</v>
      </c>
      <c r="G212" s="264">
        <v>1</v>
      </c>
      <c r="H212" s="264"/>
      <c r="I212" s="279"/>
      <c r="J212" s="268"/>
      <c r="K212" s="264" t="str">
        <f t="shared" si="12"/>
        <v/>
      </c>
      <c r="M212" s="89" t="s">
        <v>3193</v>
      </c>
      <c r="P212" s="89">
        <f t="shared" si="15"/>
        <v>63</v>
      </c>
      <c r="Q212" s="263" t="str">
        <f t="shared" si="16"/>
        <v/>
      </c>
      <c r="R212" s="267"/>
    </row>
    <row r="213" spans="1:18" x14ac:dyDescent="0.2">
      <c r="A213" s="263" t="s">
        <v>3342</v>
      </c>
      <c r="B213" s="264" t="str">
        <f t="shared" si="13"/>
        <v/>
      </c>
      <c r="C213" s="264" t="str">
        <f t="shared" si="14"/>
        <v/>
      </c>
      <c r="D213" s="265"/>
      <c r="E213" s="265"/>
      <c r="F213" s="265" t="s">
        <v>586</v>
      </c>
      <c r="G213" s="264">
        <v>2</v>
      </c>
      <c r="H213" s="264"/>
      <c r="I213" s="279"/>
      <c r="J213" s="268"/>
      <c r="K213" s="264" t="str">
        <f t="shared" si="12"/>
        <v/>
      </c>
      <c r="M213" s="89" t="s">
        <v>3193</v>
      </c>
      <c r="P213" s="89">
        <f t="shared" si="15"/>
        <v>63</v>
      </c>
      <c r="Q213" s="263" t="str">
        <f t="shared" si="16"/>
        <v/>
      </c>
      <c r="R213" s="267"/>
    </row>
    <row r="214" spans="1:18" x14ac:dyDescent="0.2">
      <c r="A214" s="263" t="s">
        <v>3515</v>
      </c>
      <c r="B214" s="264">
        <f t="shared" si="13"/>
        <v>64</v>
      </c>
      <c r="C214" s="264" t="str">
        <f t="shared" si="14"/>
        <v>BEGINN</v>
      </c>
      <c r="D214" s="265" t="s">
        <v>3497</v>
      </c>
      <c r="E214" s="265" t="s">
        <v>1469</v>
      </c>
      <c r="F214" s="265" t="s">
        <v>583</v>
      </c>
      <c r="G214" s="264">
        <v>0</v>
      </c>
      <c r="H214" s="264" t="s">
        <v>449</v>
      </c>
      <c r="I214" s="272">
        <v>0</v>
      </c>
      <c r="J214" s="268"/>
      <c r="K214" s="264" t="str">
        <f t="shared" si="12"/>
        <v>N.14.10.1</v>
      </c>
      <c r="M214" s="89" t="s">
        <v>3193</v>
      </c>
      <c r="P214" s="89">
        <f t="shared" si="15"/>
        <v>64</v>
      </c>
      <c r="Q214" s="263" t="str">
        <f t="shared" si="16"/>
        <v>nrwb_problsu10</v>
      </c>
      <c r="R214" s="267" t="s">
        <v>3516</v>
      </c>
    </row>
    <row r="215" spans="1:18" x14ac:dyDescent="0.2">
      <c r="A215" s="263" t="s">
        <v>3342</v>
      </c>
      <c r="B215" s="264" t="str">
        <f t="shared" si="13"/>
        <v/>
      </c>
      <c r="C215" s="264" t="str">
        <f t="shared" si="14"/>
        <v/>
      </c>
      <c r="D215" s="265"/>
      <c r="E215" s="265"/>
      <c r="F215" s="265" t="s">
        <v>577</v>
      </c>
      <c r="G215" s="264">
        <v>1</v>
      </c>
      <c r="H215" s="264"/>
      <c r="I215" s="266"/>
      <c r="J215" s="268"/>
      <c r="K215" s="264" t="str">
        <f t="shared" si="12"/>
        <v/>
      </c>
      <c r="M215" s="89" t="s">
        <v>3193</v>
      </c>
      <c r="P215" s="89">
        <f t="shared" si="15"/>
        <v>64</v>
      </c>
      <c r="Q215" s="263" t="str">
        <f t="shared" si="16"/>
        <v/>
      </c>
      <c r="R215" s="267"/>
    </row>
    <row r="216" spans="1:18" x14ac:dyDescent="0.2">
      <c r="A216" s="263" t="s">
        <v>3342</v>
      </c>
      <c r="B216" s="264" t="str">
        <f t="shared" si="13"/>
        <v/>
      </c>
      <c r="C216" s="264" t="str">
        <f t="shared" si="14"/>
        <v/>
      </c>
      <c r="D216" s="265"/>
      <c r="E216" s="265"/>
      <c r="F216" s="265" t="s">
        <v>586</v>
      </c>
      <c r="G216" s="264">
        <v>2</v>
      </c>
      <c r="H216" s="264"/>
      <c r="I216" s="279"/>
      <c r="J216" s="268"/>
      <c r="K216" s="264" t="str">
        <f t="shared" si="12"/>
        <v/>
      </c>
      <c r="M216" s="89" t="s">
        <v>3193</v>
      </c>
      <c r="P216" s="89">
        <f t="shared" si="15"/>
        <v>64</v>
      </c>
      <c r="Q216" s="263" t="str">
        <f t="shared" si="16"/>
        <v/>
      </c>
      <c r="R216" s="267"/>
    </row>
    <row r="217" spans="1:18" x14ac:dyDescent="0.2">
      <c r="A217" s="263" t="s">
        <v>3517</v>
      </c>
      <c r="B217" s="264">
        <f t="shared" si="13"/>
        <v>65</v>
      </c>
      <c r="C217" s="264" t="str">
        <f t="shared" si="14"/>
        <v>BEGINN</v>
      </c>
      <c r="D217" s="265" t="s">
        <v>3497</v>
      </c>
      <c r="E217" s="265" t="s">
        <v>1468</v>
      </c>
      <c r="F217" s="265" t="s">
        <v>583</v>
      </c>
      <c r="G217" s="264">
        <v>0</v>
      </c>
      <c r="H217" s="264" t="s">
        <v>449</v>
      </c>
      <c r="I217" s="272">
        <v>0</v>
      </c>
      <c r="J217" s="268"/>
      <c r="K217" s="264" t="str">
        <f t="shared" si="12"/>
        <v>N.14.11.1</v>
      </c>
      <c r="M217" s="89" t="s">
        <v>3193</v>
      </c>
      <c r="P217" s="89">
        <f t="shared" si="15"/>
        <v>65</v>
      </c>
      <c r="Q217" s="263" t="str">
        <f t="shared" si="16"/>
        <v>nrwb_problsu11</v>
      </c>
      <c r="R217" s="267" t="s">
        <v>3518</v>
      </c>
    </row>
    <row r="218" spans="1:18" x14ac:dyDescent="0.2">
      <c r="A218" s="263" t="s">
        <v>3342</v>
      </c>
      <c r="B218" s="264" t="str">
        <f t="shared" si="13"/>
        <v/>
      </c>
      <c r="C218" s="264" t="str">
        <f t="shared" si="14"/>
        <v/>
      </c>
      <c r="D218" s="265"/>
      <c r="E218" s="265"/>
      <c r="F218" s="265" t="s">
        <v>577</v>
      </c>
      <c r="G218" s="264">
        <v>1</v>
      </c>
      <c r="H218" s="264"/>
      <c r="I218" s="266"/>
      <c r="J218" s="268"/>
      <c r="K218" s="264" t="str">
        <f t="shared" si="12"/>
        <v/>
      </c>
      <c r="M218" s="89" t="s">
        <v>3193</v>
      </c>
      <c r="P218" s="89">
        <f t="shared" si="15"/>
        <v>65</v>
      </c>
      <c r="Q218" s="263" t="str">
        <f t="shared" si="16"/>
        <v/>
      </c>
      <c r="R218" s="267"/>
    </row>
    <row r="219" spans="1:18" x14ac:dyDescent="0.2">
      <c r="A219" s="263" t="s">
        <v>3342</v>
      </c>
      <c r="B219" s="264" t="str">
        <f t="shared" si="13"/>
        <v/>
      </c>
      <c r="C219" s="264" t="str">
        <f t="shared" si="14"/>
        <v/>
      </c>
      <c r="D219" s="265"/>
      <c r="E219" s="265"/>
      <c r="F219" s="265" t="s">
        <v>586</v>
      </c>
      <c r="G219" s="264">
        <v>2</v>
      </c>
      <c r="H219" s="264"/>
      <c r="I219" s="279"/>
      <c r="J219" s="268"/>
      <c r="K219" s="264" t="str">
        <f t="shared" si="12"/>
        <v/>
      </c>
      <c r="M219" s="89" t="s">
        <v>3193</v>
      </c>
      <c r="P219" s="89">
        <f t="shared" si="15"/>
        <v>65</v>
      </c>
      <c r="Q219" s="263" t="str">
        <f t="shared" si="16"/>
        <v/>
      </c>
      <c r="R219" s="267"/>
    </row>
    <row r="220" spans="1:18" x14ac:dyDescent="0.2">
      <c r="A220" s="263" t="s">
        <v>3519</v>
      </c>
      <c r="B220" s="264">
        <f t="shared" si="13"/>
        <v>66</v>
      </c>
      <c r="C220" s="264" t="str">
        <f t="shared" si="14"/>
        <v>BEGINN</v>
      </c>
      <c r="D220" s="265" t="s">
        <v>3497</v>
      </c>
      <c r="E220" s="265" t="s">
        <v>1467</v>
      </c>
      <c r="F220" s="265" t="s">
        <v>583</v>
      </c>
      <c r="G220" s="264">
        <v>0</v>
      </c>
      <c r="H220" s="264" t="s">
        <v>449</v>
      </c>
      <c r="I220" s="272">
        <v>0</v>
      </c>
      <c r="J220" s="268"/>
      <c r="K220" s="264" t="str">
        <f t="shared" si="12"/>
        <v>N.14.12.1</v>
      </c>
      <c r="M220" s="89" t="s">
        <v>3193</v>
      </c>
      <c r="P220" s="89">
        <f t="shared" si="15"/>
        <v>66</v>
      </c>
      <c r="Q220" s="263" t="str">
        <f t="shared" si="16"/>
        <v>nrwb_problsu12</v>
      </c>
      <c r="R220" s="267" t="s">
        <v>3520</v>
      </c>
    </row>
    <row r="221" spans="1:18" x14ac:dyDescent="0.2">
      <c r="A221" s="263" t="s">
        <v>3342</v>
      </c>
      <c r="B221" s="264" t="str">
        <f t="shared" si="13"/>
        <v/>
      </c>
      <c r="C221" s="264" t="str">
        <f t="shared" si="14"/>
        <v/>
      </c>
      <c r="D221" s="265"/>
      <c r="E221" s="265"/>
      <c r="F221" s="265" t="s">
        <v>577</v>
      </c>
      <c r="G221" s="264">
        <v>1</v>
      </c>
      <c r="H221" s="264"/>
      <c r="I221" s="266"/>
      <c r="J221" s="268"/>
      <c r="K221" s="264" t="str">
        <f t="shared" si="12"/>
        <v/>
      </c>
      <c r="M221" s="89" t="s">
        <v>3193</v>
      </c>
      <c r="P221" s="89">
        <f t="shared" si="15"/>
        <v>66</v>
      </c>
      <c r="Q221" s="263" t="str">
        <f t="shared" si="16"/>
        <v/>
      </c>
      <c r="R221" s="267"/>
    </row>
    <row r="222" spans="1:18" x14ac:dyDescent="0.2">
      <c r="A222" s="263" t="s">
        <v>3342</v>
      </c>
      <c r="B222" s="264" t="str">
        <f t="shared" si="13"/>
        <v/>
      </c>
      <c r="C222" s="264" t="str">
        <f t="shared" si="14"/>
        <v/>
      </c>
      <c r="D222" s="265"/>
      <c r="E222" s="265"/>
      <c r="F222" s="265" t="s">
        <v>586</v>
      </c>
      <c r="G222" s="264">
        <v>2</v>
      </c>
      <c r="H222" s="264"/>
      <c r="I222" s="279"/>
      <c r="J222" s="268"/>
      <c r="K222" s="264" t="str">
        <f t="shared" si="12"/>
        <v/>
      </c>
      <c r="M222" s="89" t="s">
        <v>3193</v>
      </c>
      <c r="P222" s="89">
        <f t="shared" si="15"/>
        <v>66</v>
      </c>
      <c r="Q222" s="263" t="str">
        <f t="shared" si="16"/>
        <v/>
      </c>
      <c r="R222" s="267"/>
    </row>
    <row r="223" spans="1:18" x14ac:dyDescent="0.2">
      <c r="A223" s="263" t="s">
        <v>3521</v>
      </c>
      <c r="B223" s="264">
        <f t="shared" si="13"/>
        <v>67</v>
      </c>
      <c r="C223" s="264" t="str">
        <f t="shared" si="14"/>
        <v>BEGINN</v>
      </c>
      <c r="D223" s="265" t="s">
        <v>3497</v>
      </c>
      <c r="E223" s="265" t="s">
        <v>1466</v>
      </c>
      <c r="F223" s="265" t="s">
        <v>583</v>
      </c>
      <c r="G223" s="264">
        <v>0</v>
      </c>
      <c r="H223" s="264" t="s">
        <v>449</v>
      </c>
      <c r="I223" s="272">
        <v>0</v>
      </c>
      <c r="J223" s="268"/>
      <c r="K223" s="264" t="str">
        <f t="shared" si="12"/>
        <v>N.14.13.1</v>
      </c>
      <c r="M223" s="89" t="s">
        <v>3193</v>
      </c>
      <c r="P223" s="89">
        <f t="shared" si="15"/>
        <v>67</v>
      </c>
      <c r="Q223" s="263" t="str">
        <f t="shared" si="16"/>
        <v>nrwb_problsu13</v>
      </c>
      <c r="R223" s="267" t="s">
        <v>3522</v>
      </c>
    </row>
    <row r="224" spans="1:18" x14ac:dyDescent="0.2">
      <c r="A224" s="263" t="s">
        <v>3342</v>
      </c>
      <c r="B224" s="264" t="str">
        <f t="shared" si="13"/>
        <v/>
      </c>
      <c r="C224" s="264" t="str">
        <f t="shared" si="14"/>
        <v/>
      </c>
      <c r="D224" s="265"/>
      <c r="E224" s="265"/>
      <c r="F224" s="265" t="s">
        <v>577</v>
      </c>
      <c r="G224" s="264">
        <v>1</v>
      </c>
      <c r="H224" s="264"/>
      <c r="I224" s="266"/>
      <c r="J224" s="268"/>
      <c r="K224" s="264" t="str">
        <f t="shared" si="12"/>
        <v/>
      </c>
      <c r="M224" s="89" t="s">
        <v>3193</v>
      </c>
      <c r="P224" s="89">
        <f t="shared" si="15"/>
        <v>67</v>
      </c>
      <c r="Q224" s="263" t="str">
        <f t="shared" si="16"/>
        <v/>
      </c>
      <c r="R224" s="267"/>
    </row>
    <row r="225" spans="1:18" x14ac:dyDescent="0.2">
      <c r="A225" s="263" t="s">
        <v>3342</v>
      </c>
      <c r="B225" s="264" t="str">
        <f t="shared" si="13"/>
        <v/>
      </c>
      <c r="C225" s="264" t="str">
        <f t="shared" si="14"/>
        <v/>
      </c>
      <c r="D225" s="265"/>
      <c r="E225" s="265"/>
      <c r="F225" s="265" t="s">
        <v>586</v>
      </c>
      <c r="G225" s="264">
        <v>2</v>
      </c>
      <c r="H225" s="264"/>
      <c r="I225" s="279"/>
      <c r="J225" s="268"/>
      <c r="K225" s="264" t="str">
        <f t="shared" si="12"/>
        <v/>
      </c>
      <c r="M225" s="89" t="s">
        <v>3193</v>
      </c>
      <c r="P225" s="89">
        <f t="shared" si="15"/>
        <v>67</v>
      </c>
      <c r="Q225" s="263" t="str">
        <f t="shared" si="16"/>
        <v/>
      </c>
      <c r="R225" s="267"/>
    </row>
    <row r="226" spans="1:18" x14ac:dyDescent="0.2">
      <c r="A226" s="263" t="s">
        <v>3523</v>
      </c>
      <c r="B226" s="264">
        <f t="shared" si="13"/>
        <v>68</v>
      </c>
      <c r="C226" s="264" t="str">
        <f t="shared" si="14"/>
        <v>BEGINN</v>
      </c>
      <c r="D226" s="265" t="s">
        <v>3497</v>
      </c>
      <c r="E226" s="265" t="s">
        <v>1465</v>
      </c>
      <c r="F226" s="265" t="s">
        <v>583</v>
      </c>
      <c r="G226" s="264">
        <v>0</v>
      </c>
      <c r="H226" s="264" t="s">
        <v>449</v>
      </c>
      <c r="I226" s="272">
        <v>0</v>
      </c>
      <c r="J226" s="268"/>
      <c r="K226" s="264" t="str">
        <f t="shared" si="12"/>
        <v>N.14.14.1</v>
      </c>
      <c r="M226" s="89" t="s">
        <v>3193</v>
      </c>
      <c r="P226" s="89">
        <f t="shared" si="15"/>
        <v>68</v>
      </c>
      <c r="Q226" s="263" t="str">
        <f t="shared" si="16"/>
        <v>nrwb_problsu14</v>
      </c>
      <c r="R226" s="267" t="s">
        <v>3524</v>
      </c>
    </row>
    <row r="227" spans="1:18" x14ac:dyDescent="0.2">
      <c r="A227" s="263" t="s">
        <v>3342</v>
      </c>
      <c r="B227" s="264" t="str">
        <f t="shared" si="13"/>
        <v/>
      </c>
      <c r="C227" s="264" t="str">
        <f t="shared" si="14"/>
        <v/>
      </c>
      <c r="D227" s="265"/>
      <c r="E227" s="265"/>
      <c r="F227" s="265" t="s">
        <v>577</v>
      </c>
      <c r="G227" s="264">
        <v>1</v>
      </c>
      <c r="H227" s="264"/>
      <c r="I227" s="266"/>
      <c r="J227" s="268"/>
      <c r="K227" s="264" t="str">
        <f t="shared" si="12"/>
        <v/>
      </c>
      <c r="M227" s="89" t="s">
        <v>3193</v>
      </c>
      <c r="P227" s="89">
        <f t="shared" si="15"/>
        <v>68</v>
      </c>
      <c r="Q227" s="263" t="str">
        <f t="shared" si="16"/>
        <v/>
      </c>
      <c r="R227" s="267"/>
    </row>
    <row r="228" spans="1:18" x14ac:dyDescent="0.2">
      <c r="A228" s="263" t="s">
        <v>3342</v>
      </c>
      <c r="B228" s="264" t="str">
        <f t="shared" si="13"/>
        <v/>
      </c>
      <c r="C228" s="264" t="str">
        <f t="shared" si="14"/>
        <v/>
      </c>
      <c r="D228" s="265"/>
      <c r="E228" s="265"/>
      <c r="F228" s="265" t="s">
        <v>586</v>
      </c>
      <c r="G228" s="264">
        <v>2</v>
      </c>
      <c r="H228" s="264"/>
      <c r="I228" s="279"/>
      <c r="J228" s="268"/>
      <c r="K228" s="264" t="str">
        <f t="shared" si="12"/>
        <v/>
      </c>
      <c r="M228" s="89" t="s">
        <v>3193</v>
      </c>
      <c r="P228" s="89">
        <f t="shared" si="15"/>
        <v>68</v>
      </c>
      <c r="Q228" s="263" t="str">
        <f t="shared" si="16"/>
        <v/>
      </c>
      <c r="R228" s="267"/>
    </row>
    <row r="229" spans="1:18" x14ac:dyDescent="0.2">
      <c r="A229" s="263" t="s">
        <v>3525</v>
      </c>
      <c r="B229" s="264">
        <f t="shared" si="13"/>
        <v>69</v>
      </c>
      <c r="C229" s="264" t="str">
        <f t="shared" si="14"/>
        <v>BEGINN</v>
      </c>
      <c r="D229" s="265" t="s">
        <v>3497</v>
      </c>
      <c r="E229" s="265" t="s">
        <v>1464</v>
      </c>
      <c r="F229" s="265" t="s">
        <v>583</v>
      </c>
      <c r="G229" s="264">
        <v>0</v>
      </c>
      <c r="H229" s="264" t="s">
        <v>449</v>
      </c>
      <c r="I229" s="272">
        <v>0</v>
      </c>
      <c r="J229" s="268"/>
      <c r="K229" s="264" t="str">
        <f t="shared" si="12"/>
        <v>N.14.15.1</v>
      </c>
      <c r="M229" s="89" t="s">
        <v>3193</v>
      </c>
      <c r="P229" s="89">
        <f t="shared" si="15"/>
        <v>69</v>
      </c>
      <c r="Q229" s="263" t="str">
        <f t="shared" si="16"/>
        <v>nrwb_problsu15</v>
      </c>
      <c r="R229" s="267" t="s">
        <v>3526</v>
      </c>
    </row>
    <row r="230" spans="1:18" x14ac:dyDescent="0.2">
      <c r="A230" s="263" t="s">
        <v>3342</v>
      </c>
      <c r="B230" s="264" t="str">
        <f t="shared" si="13"/>
        <v/>
      </c>
      <c r="C230" s="264" t="str">
        <f t="shared" si="14"/>
        <v/>
      </c>
      <c r="D230" s="265"/>
      <c r="E230" s="265"/>
      <c r="F230" s="265" t="s">
        <v>577</v>
      </c>
      <c r="G230" s="264">
        <v>1</v>
      </c>
      <c r="H230" s="264"/>
      <c r="I230" s="279"/>
      <c r="J230" s="268"/>
      <c r="K230" s="264" t="str">
        <f t="shared" si="12"/>
        <v/>
      </c>
      <c r="M230" s="89" t="s">
        <v>3193</v>
      </c>
      <c r="P230" s="89">
        <f t="shared" si="15"/>
        <v>69</v>
      </c>
      <c r="Q230" s="263" t="str">
        <f t="shared" si="16"/>
        <v/>
      </c>
      <c r="R230" s="267"/>
    </row>
    <row r="231" spans="1:18" x14ac:dyDescent="0.2">
      <c r="A231" s="263" t="s">
        <v>3342</v>
      </c>
      <c r="B231" s="264" t="str">
        <f t="shared" si="13"/>
        <v/>
      </c>
      <c r="C231" s="264" t="str">
        <f t="shared" si="14"/>
        <v/>
      </c>
      <c r="D231" s="265"/>
      <c r="E231" s="265"/>
      <c r="F231" s="265" t="s">
        <v>586</v>
      </c>
      <c r="G231" s="264">
        <v>2</v>
      </c>
      <c r="H231" s="264"/>
      <c r="I231" s="279"/>
      <c r="J231" s="268"/>
      <c r="K231" s="264" t="str">
        <f t="shared" si="12"/>
        <v/>
      </c>
      <c r="M231" s="89" t="s">
        <v>3193</v>
      </c>
      <c r="P231" s="89">
        <f t="shared" si="15"/>
        <v>69</v>
      </c>
      <c r="Q231" s="263" t="str">
        <f t="shared" si="16"/>
        <v/>
      </c>
      <c r="R231" s="267"/>
    </row>
    <row r="232" spans="1:18" x14ac:dyDescent="0.2">
      <c r="A232" s="263" t="s">
        <v>3527</v>
      </c>
      <c r="B232" s="264" t="str">
        <f t="shared" si="13"/>
        <v>ktendsu01</v>
      </c>
      <c r="C232" s="264" t="str">
        <f t="shared" si="14"/>
        <v>AKTUELL</v>
      </c>
      <c r="D232" s="265" t="s">
        <v>3528</v>
      </c>
      <c r="E232" s="265" t="s">
        <v>1462</v>
      </c>
      <c r="F232" s="265"/>
      <c r="G232" s="264" t="s">
        <v>598</v>
      </c>
      <c r="H232" s="264" t="s">
        <v>446</v>
      </c>
      <c r="I232" s="272">
        <v>99</v>
      </c>
      <c r="J232" s="268" t="s">
        <v>1929</v>
      </c>
      <c r="K232" s="264" t="str">
        <f>IF(I232&lt;&gt;"","N.14."&amp;RIGHT(A232,2)&amp;".2","")</f>
        <v>N.14.01.2</v>
      </c>
      <c r="N232" s="89" t="s">
        <v>3193</v>
      </c>
      <c r="O232" s="89" t="s">
        <v>3193</v>
      </c>
      <c r="P232" s="89">
        <f t="shared" si="15"/>
        <v>69</v>
      </c>
      <c r="Q232" s="263" t="str">
        <f t="shared" si="16"/>
        <v>nrwa_ktendsu01</v>
      </c>
      <c r="R232" s="267" t="s">
        <v>1549</v>
      </c>
    </row>
    <row r="233" spans="1:18" x14ac:dyDescent="0.2">
      <c r="A233" s="263" t="s">
        <v>3529</v>
      </c>
      <c r="B233" s="264" t="str">
        <f t="shared" si="13"/>
        <v>ktendsu02</v>
      </c>
      <c r="C233" s="264" t="str">
        <f t="shared" si="14"/>
        <v>AKTUELL</v>
      </c>
      <c r="D233" s="265" t="s">
        <v>3528</v>
      </c>
      <c r="E233" s="265" t="s">
        <v>1463</v>
      </c>
      <c r="F233" s="265"/>
      <c r="G233" s="264" t="s">
        <v>598</v>
      </c>
      <c r="H233" s="264" t="s">
        <v>446</v>
      </c>
      <c r="I233" s="272">
        <v>99</v>
      </c>
      <c r="J233" s="268" t="s">
        <v>1930</v>
      </c>
      <c r="K233" s="264" t="str">
        <f t="shared" ref="K233:K246" si="17">IF(I233&lt;&gt;"","N.14."&amp;RIGHT(A233,2)&amp;".2","")</f>
        <v>N.14.02.2</v>
      </c>
      <c r="N233" s="89" t="s">
        <v>3193</v>
      </c>
      <c r="O233" s="89" t="s">
        <v>3193</v>
      </c>
      <c r="P233" s="89">
        <f t="shared" si="15"/>
        <v>69</v>
      </c>
      <c r="Q233" s="263" t="str">
        <f t="shared" si="16"/>
        <v>nrwa_ktendsu02</v>
      </c>
      <c r="R233" s="267" t="s">
        <v>1550</v>
      </c>
    </row>
    <row r="234" spans="1:18" x14ac:dyDescent="0.2">
      <c r="A234" s="263" t="s">
        <v>3530</v>
      </c>
      <c r="B234" s="264" t="str">
        <f t="shared" si="13"/>
        <v>ktendsu03</v>
      </c>
      <c r="C234" s="264" t="str">
        <f t="shared" si="14"/>
        <v>AKTUELL</v>
      </c>
      <c r="D234" s="265" t="s">
        <v>3528</v>
      </c>
      <c r="E234" s="265" t="s">
        <v>1470</v>
      </c>
      <c r="F234" s="265"/>
      <c r="G234" s="264" t="s">
        <v>598</v>
      </c>
      <c r="H234" s="264" t="s">
        <v>446</v>
      </c>
      <c r="I234" s="272">
        <v>99</v>
      </c>
      <c r="J234" s="268" t="s">
        <v>1931</v>
      </c>
      <c r="K234" s="264" t="str">
        <f t="shared" si="17"/>
        <v>N.14.03.2</v>
      </c>
      <c r="N234" s="89" t="s">
        <v>3193</v>
      </c>
      <c r="O234" s="89" t="s">
        <v>3193</v>
      </c>
      <c r="P234" s="89">
        <f t="shared" si="15"/>
        <v>69</v>
      </c>
      <c r="Q234" s="263" t="str">
        <f t="shared" si="16"/>
        <v>nrwa_ktendsu03</v>
      </c>
      <c r="R234" s="267" t="s">
        <v>1551</v>
      </c>
    </row>
    <row r="235" spans="1:18" x14ac:dyDescent="0.2">
      <c r="A235" s="263" t="s">
        <v>3531</v>
      </c>
      <c r="B235" s="264" t="str">
        <f t="shared" si="13"/>
        <v>ktendsu04</v>
      </c>
      <c r="C235" s="264" t="str">
        <f t="shared" si="14"/>
        <v>AKTUELL</v>
      </c>
      <c r="D235" s="265" t="s">
        <v>3528</v>
      </c>
      <c r="E235" s="265" t="s">
        <v>1471</v>
      </c>
      <c r="F235" s="265"/>
      <c r="G235" s="264" t="s">
        <v>598</v>
      </c>
      <c r="H235" s="264" t="s">
        <v>446</v>
      </c>
      <c r="I235" s="272">
        <v>99</v>
      </c>
      <c r="J235" s="268" t="s">
        <v>1932</v>
      </c>
      <c r="K235" s="264" t="str">
        <f t="shared" si="17"/>
        <v>N.14.04.2</v>
      </c>
      <c r="N235" s="89" t="s">
        <v>3193</v>
      </c>
      <c r="O235" s="89" t="s">
        <v>3193</v>
      </c>
      <c r="P235" s="89">
        <f t="shared" si="15"/>
        <v>69</v>
      </c>
      <c r="Q235" s="263" t="str">
        <f t="shared" si="16"/>
        <v>nrwa_ktendsu04</v>
      </c>
      <c r="R235" s="267" t="s">
        <v>1552</v>
      </c>
    </row>
    <row r="236" spans="1:18" x14ac:dyDescent="0.2">
      <c r="A236" s="263" t="s">
        <v>3532</v>
      </c>
      <c r="B236" s="264" t="str">
        <f t="shared" si="13"/>
        <v>ktendsu05</v>
      </c>
      <c r="C236" s="264" t="str">
        <f t="shared" si="14"/>
        <v>AKTUELL</v>
      </c>
      <c r="D236" s="265" t="s">
        <v>3528</v>
      </c>
      <c r="E236" s="265" t="s">
        <v>1472</v>
      </c>
      <c r="F236" s="265"/>
      <c r="G236" s="264" t="s">
        <v>598</v>
      </c>
      <c r="H236" s="264" t="s">
        <v>446</v>
      </c>
      <c r="I236" s="272">
        <v>99</v>
      </c>
      <c r="J236" s="268" t="s">
        <v>1933</v>
      </c>
      <c r="K236" s="264" t="str">
        <f t="shared" si="17"/>
        <v>N.14.05.2</v>
      </c>
      <c r="N236" s="89" t="s">
        <v>3193</v>
      </c>
      <c r="O236" s="89" t="s">
        <v>3193</v>
      </c>
      <c r="P236" s="89">
        <f t="shared" si="15"/>
        <v>69</v>
      </c>
      <c r="Q236" s="263" t="str">
        <f t="shared" si="16"/>
        <v>nrwa_ktendsu05</v>
      </c>
      <c r="R236" s="267" t="s">
        <v>1553</v>
      </c>
    </row>
    <row r="237" spans="1:18" x14ac:dyDescent="0.2">
      <c r="A237" s="263" t="s">
        <v>3533</v>
      </c>
      <c r="B237" s="264" t="str">
        <f t="shared" si="13"/>
        <v>ktendsu06</v>
      </c>
      <c r="C237" s="264" t="str">
        <f t="shared" si="14"/>
        <v>AKTUELL</v>
      </c>
      <c r="D237" s="265" t="s">
        <v>3528</v>
      </c>
      <c r="E237" s="265" t="s">
        <v>1473</v>
      </c>
      <c r="F237" s="265"/>
      <c r="G237" s="264" t="s">
        <v>598</v>
      </c>
      <c r="H237" s="264" t="s">
        <v>446</v>
      </c>
      <c r="I237" s="272">
        <v>99</v>
      </c>
      <c r="J237" s="268" t="s">
        <v>1934</v>
      </c>
      <c r="K237" s="264" t="str">
        <f t="shared" si="17"/>
        <v>N.14.06.2</v>
      </c>
      <c r="N237" s="89" t="s">
        <v>3193</v>
      </c>
      <c r="O237" s="89" t="s">
        <v>3193</v>
      </c>
      <c r="P237" s="89">
        <f t="shared" si="15"/>
        <v>69</v>
      </c>
      <c r="Q237" s="263" t="str">
        <f t="shared" si="16"/>
        <v>nrwa_ktendsu06</v>
      </c>
      <c r="R237" s="267" t="s">
        <v>1554</v>
      </c>
    </row>
    <row r="238" spans="1:18" x14ac:dyDescent="0.2">
      <c r="A238" s="263" t="s">
        <v>3534</v>
      </c>
      <c r="B238" s="264" t="str">
        <f t="shared" si="13"/>
        <v>ktendsu07</v>
      </c>
      <c r="C238" s="264" t="str">
        <f t="shared" si="14"/>
        <v>AKTUELL</v>
      </c>
      <c r="D238" s="265" t="s">
        <v>3528</v>
      </c>
      <c r="E238" s="265" t="s">
        <v>1474</v>
      </c>
      <c r="F238" s="265"/>
      <c r="G238" s="264" t="s">
        <v>598</v>
      </c>
      <c r="H238" s="264" t="s">
        <v>446</v>
      </c>
      <c r="I238" s="272">
        <v>99</v>
      </c>
      <c r="J238" s="268" t="s">
        <v>1935</v>
      </c>
      <c r="K238" s="264" t="str">
        <f t="shared" si="17"/>
        <v>N.14.07.2</v>
      </c>
      <c r="N238" s="89" t="s">
        <v>3193</v>
      </c>
      <c r="O238" s="89" t="s">
        <v>3193</v>
      </c>
      <c r="P238" s="89">
        <f t="shared" si="15"/>
        <v>69</v>
      </c>
      <c r="Q238" s="263" t="str">
        <f t="shared" si="16"/>
        <v>nrwa_ktendsu07</v>
      </c>
      <c r="R238" s="267" t="s">
        <v>1555</v>
      </c>
    </row>
    <row r="239" spans="1:18" x14ac:dyDescent="0.2">
      <c r="A239" s="263" t="s">
        <v>3535</v>
      </c>
      <c r="B239" s="264" t="str">
        <f t="shared" si="13"/>
        <v>ktendsu08</v>
      </c>
      <c r="C239" s="264" t="str">
        <f t="shared" si="14"/>
        <v>AKTUELL</v>
      </c>
      <c r="D239" s="265" t="s">
        <v>3528</v>
      </c>
      <c r="E239" s="265" t="s">
        <v>1475</v>
      </c>
      <c r="F239" s="265"/>
      <c r="G239" s="264" t="s">
        <v>598</v>
      </c>
      <c r="H239" s="264" t="s">
        <v>446</v>
      </c>
      <c r="I239" s="272">
        <v>99</v>
      </c>
      <c r="J239" s="268" t="s">
        <v>1936</v>
      </c>
      <c r="K239" s="264" t="str">
        <f t="shared" si="17"/>
        <v>N.14.08.2</v>
      </c>
      <c r="N239" s="89" t="s">
        <v>3193</v>
      </c>
      <c r="O239" s="89" t="s">
        <v>3193</v>
      </c>
      <c r="P239" s="89">
        <f t="shared" si="15"/>
        <v>69</v>
      </c>
      <c r="Q239" s="263" t="str">
        <f t="shared" si="16"/>
        <v>nrwa_ktendsu08</v>
      </c>
      <c r="R239" s="267" t="s">
        <v>1556</v>
      </c>
    </row>
    <row r="240" spans="1:18" x14ac:dyDescent="0.2">
      <c r="A240" s="263" t="s">
        <v>3536</v>
      </c>
      <c r="B240" s="264" t="str">
        <f t="shared" si="13"/>
        <v>ktendsu09</v>
      </c>
      <c r="C240" s="264" t="str">
        <f t="shared" si="14"/>
        <v>AKTUELL</v>
      </c>
      <c r="D240" s="265" t="s">
        <v>3528</v>
      </c>
      <c r="E240" s="265" t="s">
        <v>1476</v>
      </c>
      <c r="F240" s="265"/>
      <c r="G240" s="264" t="s">
        <v>598</v>
      </c>
      <c r="H240" s="264" t="s">
        <v>446</v>
      </c>
      <c r="I240" s="272">
        <v>99</v>
      </c>
      <c r="J240" s="268" t="s">
        <v>1937</v>
      </c>
      <c r="K240" s="264" t="str">
        <f t="shared" si="17"/>
        <v>N.14.09.2</v>
      </c>
      <c r="N240" s="89" t="s">
        <v>3193</v>
      </c>
      <c r="O240" s="89" t="s">
        <v>3193</v>
      </c>
      <c r="P240" s="89">
        <f t="shared" si="15"/>
        <v>69</v>
      </c>
      <c r="Q240" s="263" t="str">
        <f t="shared" si="16"/>
        <v>nrwa_ktendsu09</v>
      </c>
      <c r="R240" s="267" t="s">
        <v>1557</v>
      </c>
    </row>
    <row r="241" spans="1:18" x14ac:dyDescent="0.2">
      <c r="A241" s="263" t="s">
        <v>3537</v>
      </c>
      <c r="B241" s="264" t="str">
        <f t="shared" si="13"/>
        <v>ktendsu10</v>
      </c>
      <c r="C241" s="264" t="str">
        <f t="shared" si="14"/>
        <v>AKTUELL</v>
      </c>
      <c r="D241" s="265" t="s">
        <v>3528</v>
      </c>
      <c r="E241" s="265" t="s">
        <v>1469</v>
      </c>
      <c r="F241" s="265"/>
      <c r="G241" s="264" t="s">
        <v>598</v>
      </c>
      <c r="H241" s="264" t="s">
        <v>446</v>
      </c>
      <c r="I241" s="272">
        <v>99</v>
      </c>
      <c r="J241" s="268" t="s">
        <v>1938</v>
      </c>
      <c r="K241" s="264" t="str">
        <f t="shared" si="17"/>
        <v>N.14.10.2</v>
      </c>
      <c r="N241" s="89" t="s">
        <v>3193</v>
      </c>
      <c r="O241" s="89" t="s">
        <v>3193</v>
      </c>
      <c r="P241" s="89">
        <f t="shared" si="15"/>
        <v>69</v>
      </c>
      <c r="Q241" s="263" t="str">
        <f t="shared" si="16"/>
        <v>nrwa_ktendsu10</v>
      </c>
      <c r="R241" s="267" t="s">
        <v>1558</v>
      </c>
    </row>
    <row r="242" spans="1:18" x14ac:dyDescent="0.2">
      <c r="A242" s="263" t="s">
        <v>3538</v>
      </c>
      <c r="B242" s="264" t="str">
        <f t="shared" si="13"/>
        <v>ktendsu11</v>
      </c>
      <c r="C242" s="264" t="str">
        <f t="shared" si="14"/>
        <v>AKTUELL</v>
      </c>
      <c r="D242" s="265" t="s">
        <v>3528</v>
      </c>
      <c r="E242" s="265" t="s">
        <v>1468</v>
      </c>
      <c r="F242" s="265"/>
      <c r="G242" s="264" t="s">
        <v>598</v>
      </c>
      <c r="H242" s="264" t="s">
        <v>446</v>
      </c>
      <c r="I242" s="272">
        <v>99</v>
      </c>
      <c r="J242" s="268" t="s">
        <v>1939</v>
      </c>
      <c r="K242" s="264" t="str">
        <f t="shared" si="17"/>
        <v>N.14.11.2</v>
      </c>
      <c r="N242" s="89" t="s">
        <v>3193</v>
      </c>
      <c r="O242" s="89" t="s">
        <v>3193</v>
      </c>
      <c r="P242" s="89">
        <f t="shared" si="15"/>
        <v>69</v>
      </c>
      <c r="Q242" s="263" t="str">
        <f t="shared" si="16"/>
        <v>nrwa_ktendsu11</v>
      </c>
      <c r="R242" s="267" t="s">
        <v>1559</v>
      </c>
    </row>
    <row r="243" spans="1:18" x14ac:dyDescent="0.2">
      <c r="A243" s="263" t="s">
        <v>3539</v>
      </c>
      <c r="B243" s="264" t="str">
        <f t="shared" si="13"/>
        <v>ktendsu12</v>
      </c>
      <c r="C243" s="264" t="str">
        <f t="shared" si="14"/>
        <v>AKTUELL</v>
      </c>
      <c r="D243" s="265" t="s">
        <v>3528</v>
      </c>
      <c r="E243" s="265" t="s">
        <v>1467</v>
      </c>
      <c r="F243" s="265"/>
      <c r="G243" s="264" t="s">
        <v>598</v>
      </c>
      <c r="H243" s="264" t="s">
        <v>446</v>
      </c>
      <c r="I243" s="272">
        <v>99</v>
      </c>
      <c r="J243" s="268" t="s">
        <v>1940</v>
      </c>
      <c r="K243" s="264" t="str">
        <f t="shared" si="17"/>
        <v>N.14.12.2</v>
      </c>
      <c r="N243" s="89" t="s">
        <v>3193</v>
      </c>
      <c r="O243" s="89" t="s">
        <v>3193</v>
      </c>
      <c r="P243" s="89">
        <f t="shared" si="15"/>
        <v>69</v>
      </c>
      <c r="Q243" s="263" t="str">
        <f t="shared" si="16"/>
        <v>nrwa_ktendsu12</v>
      </c>
      <c r="R243" s="267" t="s">
        <v>1560</v>
      </c>
    </row>
    <row r="244" spans="1:18" x14ac:dyDescent="0.2">
      <c r="A244" s="263" t="s">
        <v>3540</v>
      </c>
      <c r="B244" s="264" t="str">
        <f t="shared" si="13"/>
        <v>ktendsu13</v>
      </c>
      <c r="C244" s="264" t="str">
        <f t="shared" si="14"/>
        <v>AKTUELL</v>
      </c>
      <c r="D244" s="265" t="s">
        <v>3528</v>
      </c>
      <c r="E244" s="265" t="s">
        <v>1466</v>
      </c>
      <c r="F244" s="265"/>
      <c r="G244" s="264" t="s">
        <v>598</v>
      </c>
      <c r="H244" s="264" t="s">
        <v>446</v>
      </c>
      <c r="I244" s="272">
        <v>99</v>
      </c>
      <c r="J244" s="268" t="s">
        <v>1941</v>
      </c>
      <c r="K244" s="264" t="str">
        <f t="shared" si="17"/>
        <v>N.14.13.2</v>
      </c>
      <c r="N244" s="89" t="s">
        <v>3193</v>
      </c>
      <c r="O244" s="89" t="s">
        <v>3193</v>
      </c>
      <c r="P244" s="89">
        <f t="shared" si="15"/>
        <v>69</v>
      </c>
      <c r="Q244" s="263" t="str">
        <f t="shared" si="16"/>
        <v>nrwa_ktendsu13</v>
      </c>
      <c r="R244" s="267" t="s">
        <v>1561</v>
      </c>
    </row>
    <row r="245" spans="1:18" x14ac:dyDescent="0.2">
      <c r="A245" s="263" t="s">
        <v>3541</v>
      </c>
      <c r="B245" s="264" t="str">
        <f t="shared" si="13"/>
        <v>ktendsu14</v>
      </c>
      <c r="C245" s="264" t="str">
        <f t="shared" si="14"/>
        <v>AKTUELL</v>
      </c>
      <c r="D245" s="265" t="s">
        <v>3528</v>
      </c>
      <c r="E245" s="265" t="s">
        <v>1465</v>
      </c>
      <c r="F245" s="265"/>
      <c r="G245" s="264" t="s">
        <v>598</v>
      </c>
      <c r="H245" s="264" t="s">
        <v>446</v>
      </c>
      <c r="I245" s="272">
        <v>99</v>
      </c>
      <c r="J245" s="268" t="s">
        <v>1942</v>
      </c>
      <c r="K245" s="264" t="str">
        <f t="shared" si="17"/>
        <v>N.14.14.2</v>
      </c>
      <c r="N245" s="89" t="s">
        <v>3193</v>
      </c>
      <c r="O245" s="89" t="s">
        <v>3193</v>
      </c>
      <c r="P245" s="89">
        <f t="shared" si="15"/>
        <v>69</v>
      </c>
      <c r="Q245" s="263" t="str">
        <f t="shared" si="16"/>
        <v>nrwa_ktendsu14</v>
      </c>
      <c r="R245" s="267" t="s">
        <v>1562</v>
      </c>
    </row>
    <row r="246" spans="1:18" x14ac:dyDescent="0.2">
      <c r="A246" s="263" t="s">
        <v>3542</v>
      </c>
      <c r="B246" s="264" t="str">
        <f t="shared" si="13"/>
        <v>ktendsu15</v>
      </c>
      <c r="C246" s="264" t="str">
        <f t="shared" si="14"/>
        <v>AKTUELL</v>
      </c>
      <c r="D246" s="265" t="s">
        <v>3528</v>
      </c>
      <c r="E246" s="265" t="s">
        <v>1464</v>
      </c>
      <c r="F246" s="265"/>
      <c r="G246" s="264" t="s">
        <v>598</v>
      </c>
      <c r="H246" s="264" t="s">
        <v>446</v>
      </c>
      <c r="I246" s="272">
        <v>99</v>
      </c>
      <c r="J246" s="268" t="s">
        <v>1943</v>
      </c>
      <c r="K246" s="264" t="str">
        <f t="shared" si="17"/>
        <v>N.14.15.2</v>
      </c>
      <c r="N246" s="89" t="s">
        <v>3193</v>
      </c>
      <c r="O246" s="89" t="s">
        <v>3193</v>
      </c>
      <c r="P246" s="89">
        <f t="shared" si="15"/>
        <v>69</v>
      </c>
      <c r="Q246" s="263" t="str">
        <f t="shared" si="16"/>
        <v>nrwa_ktendsu15</v>
      </c>
      <c r="R246" s="267" t="s">
        <v>1563</v>
      </c>
    </row>
    <row r="247" spans="1:18" ht="33.75" x14ac:dyDescent="0.2">
      <c r="A247" s="263" t="s">
        <v>3543</v>
      </c>
      <c r="B247" s="264" t="str">
        <f t="shared" si="13"/>
        <v>dosisu01</v>
      </c>
      <c r="C247" s="264" t="str">
        <f t="shared" si="14"/>
        <v>AKTUELL</v>
      </c>
      <c r="D247" s="265" t="s">
        <v>3544</v>
      </c>
      <c r="E247" s="265" t="s">
        <v>1462</v>
      </c>
      <c r="F247" s="265" t="s">
        <v>583</v>
      </c>
      <c r="G247" s="264">
        <v>0</v>
      </c>
      <c r="H247" s="264" t="s">
        <v>449</v>
      </c>
      <c r="I247" s="272">
        <v>0</v>
      </c>
      <c r="J247" s="268" t="s">
        <v>1929</v>
      </c>
      <c r="K247" s="264" t="str">
        <f>IF(I247&lt;&gt;"","N.14."&amp;RIGHT(A247,2)&amp;".3","")</f>
        <v>N.14.01.3</v>
      </c>
      <c r="N247" s="89" t="s">
        <v>3193</v>
      </c>
      <c r="O247" s="89" t="s">
        <v>3193</v>
      </c>
      <c r="P247" s="89">
        <f t="shared" si="15"/>
        <v>69</v>
      </c>
      <c r="Q247" s="263" t="str">
        <f t="shared" si="16"/>
        <v>nrwa_dosisu01</v>
      </c>
      <c r="R247" s="267" t="s">
        <v>1672</v>
      </c>
    </row>
    <row r="248" spans="1:18" x14ac:dyDescent="0.2">
      <c r="A248" s="263" t="s">
        <v>3342</v>
      </c>
      <c r="B248" s="264" t="str">
        <f t="shared" si="13"/>
        <v/>
      </c>
      <c r="C248" s="264" t="str">
        <f t="shared" si="14"/>
        <v/>
      </c>
      <c r="D248" s="265"/>
      <c r="E248" s="265"/>
      <c r="F248" s="265" t="s">
        <v>1996</v>
      </c>
      <c r="G248" s="264">
        <v>1</v>
      </c>
      <c r="H248" s="264"/>
      <c r="I248" s="279"/>
      <c r="J248" s="268"/>
      <c r="K248" s="264" t="str">
        <f t="shared" ref="K248:K311" si="18">IF(I248&lt;&gt;"","N.14."&amp;RIGHT(A248,2)&amp;".3","")</f>
        <v/>
      </c>
      <c r="N248" s="89" t="s">
        <v>3193</v>
      </c>
      <c r="P248" s="89">
        <f t="shared" si="15"/>
        <v>69</v>
      </c>
      <c r="Q248" s="263" t="str">
        <f t="shared" si="16"/>
        <v/>
      </c>
      <c r="R248" s="267"/>
    </row>
    <row r="249" spans="1:18" x14ac:dyDescent="0.2">
      <c r="A249" s="263" t="s">
        <v>3342</v>
      </c>
      <c r="B249" s="264" t="str">
        <f t="shared" si="13"/>
        <v/>
      </c>
      <c r="C249" s="264" t="str">
        <f t="shared" si="14"/>
        <v/>
      </c>
      <c r="D249" s="265"/>
      <c r="E249" s="265"/>
      <c r="F249" s="265" t="s">
        <v>1675</v>
      </c>
      <c r="G249" s="264">
        <v>2</v>
      </c>
      <c r="H249" s="264"/>
      <c r="I249" s="279"/>
      <c r="J249" s="268"/>
      <c r="K249" s="264" t="str">
        <f t="shared" si="18"/>
        <v/>
      </c>
      <c r="N249" s="89" t="s">
        <v>3193</v>
      </c>
      <c r="P249" s="89">
        <f t="shared" si="15"/>
        <v>69</v>
      </c>
      <c r="Q249" s="263" t="str">
        <f t="shared" si="16"/>
        <v/>
      </c>
      <c r="R249" s="267"/>
    </row>
    <row r="250" spans="1:18" x14ac:dyDescent="0.2">
      <c r="A250" s="263" t="s">
        <v>3342</v>
      </c>
      <c r="B250" s="264" t="str">
        <f t="shared" si="13"/>
        <v/>
      </c>
      <c r="C250" s="264" t="str">
        <f t="shared" si="14"/>
        <v/>
      </c>
      <c r="D250" s="265"/>
      <c r="E250" s="265"/>
      <c r="F250" s="265" t="s">
        <v>1674</v>
      </c>
      <c r="G250" s="264">
        <v>3</v>
      </c>
      <c r="H250" s="264"/>
      <c r="I250" s="279"/>
      <c r="J250" s="268"/>
      <c r="K250" s="264" t="str">
        <f t="shared" si="18"/>
        <v/>
      </c>
      <c r="N250" s="89" t="s">
        <v>3193</v>
      </c>
      <c r="P250" s="89">
        <f t="shared" si="15"/>
        <v>69</v>
      </c>
      <c r="Q250" s="263" t="str">
        <f t="shared" si="16"/>
        <v/>
      </c>
      <c r="R250" s="267"/>
    </row>
    <row r="251" spans="1:18" x14ac:dyDescent="0.2">
      <c r="A251" s="263" t="s">
        <v>3342</v>
      </c>
      <c r="B251" s="264" t="str">
        <f t="shared" si="13"/>
        <v/>
      </c>
      <c r="C251" s="264" t="str">
        <f t="shared" si="14"/>
        <v/>
      </c>
      <c r="D251" s="265"/>
      <c r="E251" s="265"/>
      <c r="F251" s="265" t="s">
        <v>1673</v>
      </c>
      <c r="G251" s="264">
        <v>4</v>
      </c>
      <c r="H251" s="264"/>
      <c r="I251" s="279"/>
      <c r="J251" s="268"/>
      <c r="K251" s="264" t="str">
        <f t="shared" si="18"/>
        <v/>
      </c>
      <c r="N251" s="89" t="s">
        <v>3193</v>
      </c>
      <c r="P251" s="89">
        <f t="shared" si="15"/>
        <v>69</v>
      </c>
      <c r="Q251" s="263" t="str">
        <f t="shared" si="16"/>
        <v/>
      </c>
      <c r="R251" s="267"/>
    </row>
    <row r="252" spans="1:18" x14ac:dyDescent="0.2">
      <c r="A252" s="263" t="s">
        <v>3342</v>
      </c>
      <c r="B252" s="264" t="str">
        <f t="shared" si="13"/>
        <v/>
      </c>
      <c r="C252" s="264" t="str">
        <f t="shared" si="14"/>
        <v/>
      </c>
      <c r="D252" s="265"/>
      <c r="E252" s="265"/>
      <c r="F252" s="265" t="s">
        <v>1997</v>
      </c>
      <c r="G252" s="264">
        <v>5</v>
      </c>
      <c r="H252" s="264"/>
      <c r="I252" s="279"/>
      <c r="J252" s="268"/>
      <c r="K252" s="264" t="str">
        <f t="shared" si="18"/>
        <v/>
      </c>
      <c r="N252" s="89" t="s">
        <v>3193</v>
      </c>
      <c r="P252" s="89">
        <f t="shared" si="15"/>
        <v>69</v>
      </c>
      <c r="Q252" s="263" t="str">
        <f t="shared" si="16"/>
        <v/>
      </c>
      <c r="R252" s="267"/>
    </row>
    <row r="253" spans="1:18" ht="33.75" x14ac:dyDescent="0.2">
      <c r="A253" s="263" t="s">
        <v>3545</v>
      </c>
      <c r="B253" s="264" t="str">
        <f t="shared" si="13"/>
        <v>dosisu02</v>
      </c>
      <c r="C253" s="264" t="str">
        <f t="shared" si="14"/>
        <v>AKTUELL</v>
      </c>
      <c r="D253" s="265" t="s">
        <v>3544</v>
      </c>
      <c r="E253" s="265" t="s">
        <v>1463</v>
      </c>
      <c r="F253" s="265" t="s">
        <v>583</v>
      </c>
      <c r="G253" s="264">
        <v>0</v>
      </c>
      <c r="H253" s="264" t="s">
        <v>449</v>
      </c>
      <c r="I253" s="272">
        <v>0</v>
      </c>
      <c r="J253" s="268" t="s">
        <v>1930</v>
      </c>
      <c r="K253" s="264" t="str">
        <f t="shared" si="18"/>
        <v>N.14.02.3</v>
      </c>
      <c r="N253" s="89" t="s">
        <v>3193</v>
      </c>
      <c r="O253" s="89" t="s">
        <v>3193</v>
      </c>
      <c r="P253" s="89">
        <f t="shared" si="15"/>
        <v>69</v>
      </c>
      <c r="Q253" s="263" t="str">
        <f t="shared" si="16"/>
        <v>nrwa_dosisu02</v>
      </c>
      <c r="R253" s="267" t="s">
        <v>1677</v>
      </c>
    </row>
    <row r="254" spans="1:18" x14ac:dyDescent="0.2">
      <c r="A254" s="263" t="s">
        <v>3342</v>
      </c>
      <c r="B254" s="264" t="str">
        <f t="shared" si="13"/>
        <v/>
      </c>
      <c r="C254" s="264" t="str">
        <f t="shared" si="14"/>
        <v/>
      </c>
      <c r="D254" s="265"/>
      <c r="E254" s="265"/>
      <c r="F254" s="265" t="s">
        <v>1996</v>
      </c>
      <c r="G254" s="264">
        <v>1</v>
      </c>
      <c r="H254" s="264"/>
      <c r="I254" s="279"/>
      <c r="J254" s="268"/>
      <c r="K254" s="264" t="str">
        <f t="shared" si="18"/>
        <v/>
      </c>
      <c r="N254" s="89" t="s">
        <v>3193</v>
      </c>
      <c r="P254" s="89">
        <f t="shared" si="15"/>
        <v>69</v>
      </c>
      <c r="Q254" s="263" t="str">
        <f t="shared" si="16"/>
        <v/>
      </c>
      <c r="R254" s="267"/>
    </row>
    <row r="255" spans="1:18" x14ac:dyDescent="0.2">
      <c r="A255" s="263" t="s">
        <v>3342</v>
      </c>
      <c r="B255" s="264" t="str">
        <f t="shared" si="13"/>
        <v/>
      </c>
      <c r="C255" s="264" t="str">
        <f t="shared" si="14"/>
        <v/>
      </c>
      <c r="D255" s="265"/>
      <c r="E255" s="265"/>
      <c r="F255" s="265" t="s">
        <v>1675</v>
      </c>
      <c r="G255" s="264">
        <v>2</v>
      </c>
      <c r="H255" s="264"/>
      <c r="I255" s="279"/>
      <c r="J255" s="268"/>
      <c r="K255" s="264" t="str">
        <f t="shared" si="18"/>
        <v/>
      </c>
      <c r="N255" s="89" t="s">
        <v>3193</v>
      </c>
      <c r="P255" s="89">
        <f t="shared" si="15"/>
        <v>69</v>
      </c>
      <c r="Q255" s="263" t="str">
        <f t="shared" si="16"/>
        <v/>
      </c>
      <c r="R255" s="267"/>
    </row>
    <row r="256" spans="1:18" x14ac:dyDescent="0.2">
      <c r="A256" s="263" t="s">
        <v>3342</v>
      </c>
      <c r="B256" s="264" t="str">
        <f t="shared" si="13"/>
        <v/>
      </c>
      <c r="C256" s="264" t="str">
        <f t="shared" si="14"/>
        <v/>
      </c>
      <c r="D256" s="265"/>
      <c r="E256" s="265"/>
      <c r="F256" s="265" t="s">
        <v>1674</v>
      </c>
      <c r="G256" s="264">
        <v>3</v>
      </c>
      <c r="H256" s="264"/>
      <c r="I256" s="279"/>
      <c r="J256" s="268"/>
      <c r="K256" s="264" t="str">
        <f t="shared" si="18"/>
        <v/>
      </c>
      <c r="N256" s="89" t="s">
        <v>3193</v>
      </c>
      <c r="P256" s="89">
        <f t="shared" si="15"/>
        <v>69</v>
      </c>
      <c r="Q256" s="263" t="str">
        <f t="shared" si="16"/>
        <v/>
      </c>
      <c r="R256" s="267"/>
    </row>
    <row r="257" spans="1:18" x14ac:dyDescent="0.2">
      <c r="A257" s="263" t="s">
        <v>3342</v>
      </c>
      <c r="B257" s="264" t="str">
        <f t="shared" si="13"/>
        <v/>
      </c>
      <c r="C257" s="264" t="str">
        <f t="shared" si="14"/>
        <v/>
      </c>
      <c r="D257" s="265"/>
      <c r="E257" s="265"/>
      <c r="F257" s="265" t="s">
        <v>1673</v>
      </c>
      <c r="G257" s="264">
        <v>4</v>
      </c>
      <c r="H257" s="264"/>
      <c r="I257" s="279"/>
      <c r="J257" s="268"/>
      <c r="K257" s="264" t="str">
        <f t="shared" si="18"/>
        <v/>
      </c>
      <c r="N257" s="89" t="s">
        <v>3193</v>
      </c>
      <c r="P257" s="89">
        <f t="shared" si="15"/>
        <v>69</v>
      </c>
      <c r="Q257" s="263" t="str">
        <f t="shared" si="16"/>
        <v/>
      </c>
      <c r="R257" s="267"/>
    </row>
    <row r="258" spans="1:18" x14ac:dyDescent="0.2">
      <c r="A258" s="263" t="s">
        <v>3342</v>
      </c>
      <c r="B258" s="264" t="str">
        <f t="shared" si="13"/>
        <v/>
      </c>
      <c r="C258" s="264" t="str">
        <f t="shared" si="14"/>
        <v/>
      </c>
      <c r="D258" s="265"/>
      <c r="E258" s="265"/>
      <c r="F258" s="265" t="s">
        <v>1997</v>
      </c>
      <c r="G258" s="264">
        <v>5</v>
      </c>
      <c r="H258" s="264"/>
      <c r="I258" s="279"/>
      <c r="J258" s="268"/>
      <c r="K258" s="264" t="str">
        <f t="shared" si="18"/>
        <v/>
      </c>
      <c r="N258" s="89" t="s">
        <v>3193</v>
      </c>
      <c r="P258" s="89">
        <f t="shared" si="15"/>
        <v>69</v>
      </c>
      <c r="Q258" s="263" t="str">
        <f t="shared" si="16"/>
        <v/>
      </c>
      <c r="R258" s="267"/>
    </row>
    <row r="259" spans="1:18" ht="33.75" x14ac:dyDescent="0.2">
      <c r="A259" s="263" t="s">
        <v>3546</v>
      </c>
      <c r="B259" s="264" t="str">
        <f t="shared" si="13"/>
        <v>dosisu03</v>
      </c>
      <c r="C259" s="264" t="str">
        <f t="shared" si="14"/>
        <v>AKTUELL</v>
      </c>
      <c r="D259" s="265" t="s">
        <v>3544</v>
      </c>
      <c r="E259" s="265" t="s">
        <v>1470</v>
      </c>
      <c r="F259" s="265" t="s">
        <v>583</v>
      </c>
      <c r="G259" s="264">
        <v>0</v>
      </c>
      <c r="H259" s="264" t="s">
        <v>449</v>
      </c>
      <c r="I259" s="272">
        <v>0</v>
      </c>
      <c r="J259" s="268" t="s">
        <v>1931</v>
      </c>
      <c r="K259" s="264" t="str">
        <f t="shared" si="18"/>
        <v>N.14.03.3</v>
      </c>
      <c r="N259" s="89" t="s">
        <v>3193</v>
      </c>
      <c r="O259" s="89" t="s">
        <v>3193</v>
      </c>
      <c r="P259" s="89">
        <f t="shared" si="15"/>
        <v>69</v>
      </c>
      <c r="Q259" s="263" t="str">
        <f t="shared" si="16"/>
        <v>nrwa_dosisu03</v>
      </c>
      <c r="R259" s="267" t="s">
        <v>1678</v>
      </c>
    </row>
    <row r="260" spans="1:18" x14ac:dyDescent="0.2">
      <c r="A260" s="263" t="s">
        <v>3342</v>
      </c>
      <c r="B260" s="264" t="str">
        <f t="shared" si="13"/>
        <v/>
      </c>
      <c r="C260" s="264" t="str">
        <f t="shared" si="14"/>
        <v/>
      </c>
      <c r="D260" s="265"/>
      <c r="E260" s="265"/>
      <c r="F260" s="265" t="s">
        <v>1996</v>
      </c>
      <c r="G260" s="264">
        <v>1</v>
      </c>
      <c r="H260" s="264"/>
      <c r="I260" s="279"/>
      <c r="J260" s="268"/>
      <c r="K260" s="264" t="str">
        <f t="shared" si="18"/>
        <v/>
      </c>
      <c r="N260" s="89" t="s">
        <v>3193</v>
      </c>
      <c r="P260" s="89">
        <f t="shared" si="15"/>
        <v>69</v>
      </c>
      <c r="Q260" s="263" t="str">
        <f t="shared" si="16"/>
        <v/>
      </c>
      <c r="R260" s="267"/>
    </row>
    <row r="261" spans="1:18" x14ac:dyDescent="0.2">
      <c r="A261" s="263" t="s">
        <v>3342</v>
      </c>
      <c r="B261" s="264" t="str">
        <f t="shared" si="13"/>
        <v/>
      </c>
      <c r="C261" s="264" t="str">
        <f t="shared" si="14"/>
        <v/>
      </c>
      <c r="D261" s="265"/>
      <c r="E261" s="265"/>
      <c r="F261" s="265" t="s">
        <v>1675</v>
      </c>
      <c r="G261" s="264">
        <v>2</v>
      </c>
      <c r="H261" s="264"/>
      <c r="I261" s="279"/>
      <c r="J261" s="268"/>
      <c r="K261" s="264" t="str">
        <f t="shared" si="18"/>
        <v/>
      </c>
      <c r="N261" s="89" t="s">
        <v>3193</v>
      </c>
      <c r="P261" s="89">
        <f t="shared" si="15"/>
        <v>69</v>
      </c>
      <c r="Q261" s="263" t="str">
        <f t="shared" si="16"/>
        <v/>
      </c>
      <c r="R261" s="267"/>
    </row>
    <row r="262" spans="1:18" x14ac:dyDescent="0.2">
      <c r="A262" s="263" t="s">
        <v>3342</v>
      </c>
      <c r="B262" s="264" t="str">
        <f t="shared" si="13"/>
        <v/>
      </c>
      <c r="C262" s="264" t="str">
        <f t="shared" si="14"/>
        <v/>
      </c>
      <c r="D262" s="265"/>
      <c r="E262" s="265"/>
      <c r="F262" s="265" t="s">
        <v>1674</v>
      </c>
      <c r="G262" s="264">
        <v>3</v>
      </c>
      <c r="H262" s="264"/>
      <c r="I262" s="279"/>
      <c r="J262" s="268"/>
      <c r="K262" s="264" t="str">
        <f t="shared" si="18"/>
        <v/>
      </c>
      <c r="N262" s="89" t="s">
        <v>3193</v>
      </c>
      <c r="P262" s="89">
        <f t="shared" si="15"/>
        <v>69</v>
      </c>
      <c r="Q262" s="263" t="str">
        <f t="shared" si="16"/>
        <v/>
      </c>
      <c r="R262" s="267"/>
    </row>
    <row r="263" spans="1:18" x14ac:dyDescent="0.2">
      <c r="A263" s="263" t="s">
        <v>3342</v>
      </c>
      <c r="B263" s="264" t="str">
        <f t="shared" si="13"/>
        <v/>
      </c>
      <c r="C263" s="264" t="str">
        <f t="shared" si="14"/>
        <v/>
      </c>
      <c r="D263" s="265"/>
      <c r="E263" s="265"/>
      <c r="F263" s="265" t="s">
        <v>1673</v>
      </c>
      <c r="G263" s="264">
        <v>4</v>
      </c>
      <c r="H263" s="264"/>
      <c r="I263" s="279"/>
      <c r="J263" s="268"/>
      <c r="K263" s="264" t="str">
        <f t="shared" si="18"/>
        <v/>
      </c>
      <c r="N263" s="89" t="s">
        <v>3193</v>
      </c>
      <c r="P263" s="89">
        <f t="shared" si="15"/>
        <v>69</v>
      </c>
      <c r="Q263" s="263" t="str">
        <f t="shared" si="16"/>
        <v/>
      </c>
      <c r="R263" s="267"/>
    </row>
    <row r="264" spans="1:18" x14ac:dyDescent="0.2">
      <c r="A264" s="263" t="s">
        <v>3342</v>
      </c>
      <c r="B264" s="264" t="str">
        <f t="shared" ref="B264:B327" si="19">IF(A264&lt;&gt;"",IF(O264="x",R264,P264),"")</f>
        <v/>
      </c>
      <c r="C264" s="264" t="str">
        <f t="shared" ref="C264:C327" si="20">IF(A264&lt;&gt;"",IF(N264="x","AKTUELL","BEGINN"),"")</f>
        <v/>
      </c>
      <c r="D264" s="265"/>
      <c r="E264" s="265"/>
      <c r="F264" s="265" t="s">
        <v>1997</v>
      </c>
      <c r="G264" s="264">
        <v>5</v>
      </c>
      <c r="H264" s="264"/>
      <c r="I264" s="279"/>
      <c r="J264" s="268"/>
      <c r="K264" s="264" t="str">
        <f t="shared" si="18"/>
        <v/>
      </c>
      <c r="N264" s="89" t="s">
        <v>3193</v>
      </c>
      <c r="P264" s="89">
        <f t="shared" ref="P264:P327" si="21">IF(AND(O264="",A264&lt;&gt;""),P263+1,P263)</f>
        <v>69</v>
      </c>
      <c r="Q264" s="263" t="str">
        <f t="shared" ref="Q264:Q327" si="22">IF(R264&lt;&gt;"",IF(M264="x",$M$1&amp;R264,IF(N264="x",$N$1&amp;R264,"")),"")</f>
        <v/>
      </c>
      <c r="R264" s="267"/>
    </row>
    <row r="265" spans="1:18" ht="33.75" x14ac:dyDescent="0.2">
      <c r="A265" s="263" t="s">
        <v>3547</v>
      </c>
      <c r="B265" s="264" t="str">
        <f t="shared" si="19"/>
        <v>dosisu04</v>
      </c>
      <c r="C265" s="264" t="str">
        <f t="shared" si="20"/>
        <v>AKTUELL</v>
      </c>
      <c r="D265" s="265" t="s">
        <v>3544</v>
      </c>
      <c r="E265" s="265" t="s">
        <v>1471</v>
      </c>
      <c r="F265" s="265" t="s">
        <v>583</v>
      </c>
      <c r="G265" s="264">
        <v>0</v>
      </c>
      <c r="H265" s="264" t="s">
        <v>449</v>
      </c>
      <c r="I265" s="272">
        <v>0</v>
      </c>
      <c r="J265" s="268" t="s">
        <v>1932</v>
      </c>
      <c r="K265" s="264" t="str">
        <f t="shared" si="18"/>
        <v>N.14.04.3</v>
      </c>
      <c r="N265" s="89" t="s">
        <v>3193</v>
      </c>
      <c r="O265" s="89" t="s">
        <v>3193</v>
      </c>
      <c r="P265" s="89">
        <f t="shared" si="21"/>
        <v>69</v>
      </c>
      <c r="Q265" s="263" t="str">
        <f t="shared" si="22"/>
        <v>nrwa_dosisu04</v>
      </c>
      <c r="R265" s="267" t="s">
        <v>1679</v>
      </c>
    </row>
    <row r="266" spans="1:18" x14ac:dyDescent="0.2">
      <c r="A266" s="263" t="s">
        <v>3342</v>
      </c>
      <c r="B266" s="264" t="str">
        <f t="shared" si="19"/>
        <v/>
      </c>
      <c r="C266" s="264" t="str">
        <f t="shared" si="20"/>
        <v/>
      </c>
      <c r="D266" s="265"/>
      <c r="E266" s="265"/>
      <c r="F266" s="265" t="s">
        <v>1996</v>
      </c>
      <c r="G266" s="264">
        <v>1</v>
      </c>
      <c r="H266" s="264"/>
      <c r="I266" s="279"/>
      <c r="J266" s="268"/>
      <c r="K266" s="264" t="str">
        <f t="shared" si="18"/>
        <v/>
      </c>
      <c r="N266" s="89" t="s">
        <v>3193</v>
      </c>
      <c r="P266" s="89">
        <f t="shared" si="21"/>
        <v>69</v>
      </c>
      <c r="Q266" s="263" t="str">
        <f t="shared" si="22"/>
        <v/>
      </c>
      <c r="R266" s="267"/>
    </row>
    <row r="267" spans="1:18" x14ac:dyDescent="0.2">
      <c r="A267" s="263" t="s">
        <v>3342</v>
      </c>
      <c r="B267" s="264" t="str">
        <f t="shared" si="19"/>
        <v/>
      </c>
      <c r="C267" s="264" t="str">
        <f t="shared" si="20"/>
        <v/>
      </c>
      <c r="D267" s="265"/>
      <c r="E267" s="265"/>
      <c r="F267" s="265" t="s">
        <v>1675</v>
      </c>
      <c r="G267" s="264">
        <v>2</v>
      </c>
      <c r="H267" s="264"/>
      <c r="I267" s="279"/>
      <c r="J267" s="268"/>
      <c r="K267" s="264" t="str">
        <f t="shared" si="18"/>
        <v/>
      </c>
      <c r="N267" s="89" t="s">
        <v>3193</v>
      </c>
      <c r="P267" s="89">
        <f t="shared" si="21"/>
        <v>69</v>
      </c>
      <c r="Q267" s="263" t="str">
        <f t="shared" si="22"/>
        <v/>
      </c>
      <c r="R267" s="267"/>
    </row>
    <row r="268" spans="1:18" x14ac:dyDescent="0.2">
      <c r="A268" s="263" t="s">
        <v>3342</v>
      </c>
      <c r="B268" s="264" t="str">
        <f t="shared" si="19"/>
        <v/>
      </c>
      <c r="C268" s="264" t="str">
        <f t="shared" si="20"/>
        <v/>
      </c>
      <c r="D268" s="265"/>
      <c r="E268" s="265"/>
      <c r="F268" s="265" t="s">
        <v>1674</v>
      </c>
      <c r="G268" s="264">
        <v>3</v>
      </c>
      <c r="H268" s="264"/>
      <c r="I268" s="279"/>
      <c r="J268" s="268"/>
      <c r="K268" s="264" t="str">
        <f t="shared" si="18"/>
        <v/>
      </c>
      <c r="N268" s="89" t="s">
        <v>3193</v>
      </c>
      <c r="P268" s="89">
        <f t="shared" si="21"/>
        <v>69</v>
      </c>
      <c r="Q268" s="263" t="str">
        <f t="shared" si="22"/>
        <v/>
      </c>
      <c r="R268" s="267"/>
    </row>
    <row r="269" spans="1:18" x14ac:dyDescent="0.2">
      <c r="A269" s="263" t="s">
        <v>3342</v>
      </c>
      <c r="B269" s="264" t="str">
        <f t="shared" si="19"/>
        <v/>
      </c>
      <c r="C269" s="264" t="str">
        <f t="shared" si="20"/>
        <v/>
      </c>
      <c r="D269" s="265"/>
      <c r="E269" s="265"/>
      <c r="F269" s="265" t="s">
        <v>1673</v>
      </c>
      <c r="G269" s="264">
        <v>4</v>
      </c>
      <c r="H269" s="264"/>
      <c r="I269" s="279"/>
      <c r="J269" s="268"/>
      <c r="K269" s="264" t="str">
        <f t="shared" si="18"/>
        <v/>
      </c>
      <c r="N269" s="89" t="s">
        <v>3193</v>
      </c>
      <c r="P269" s="89">
        <f t="shared" si="21"/>
        <v>69</v>
      </c>
      <c r="Q269" s="263" t="str">
        <f t="shared" si="22"/>
        <v/>
      </c>
      <c r="R269" s="267"/>
    </row>
    <row r="270" spans="1:18" x14ac:dyDescent="0.2">
      <c r="A270" s="263" t="s">
        <v>3342</v>
      </c>
      <c r="B270" s="264" t="str">
        <f t="shared" si="19"/>
        <v/>
      </c>
      <c r="C270" s="264" t="str">
        <f t="shared" si="20"/>
        <v/>
      </c>
      <c r="D270" s="265"/>
      <c r="E270" s="265"/>
      <c r="F270" s="265" t="s">
        <v>1997</v>
      </c>
      <c r="G270" s="264">
        <v>5</v>
      </c>
      <c r="H270" s="264"/>
      <c r="I270" s="279"/>
      <c r="J270" s="268"/>
      <c r="K270" s="264" t="str">
        <f t="shared" si="18"/>
        <v/>
      </c>
      <c r="N270" s="89" t="s">
        <v>3193</v>
      </c>
      <c r="P270" s="89">
        <f t="shared" si="21"/>
        <v>69</v>
      </c>
      <c r="Q270" s="263" t="str">
        <f t="shared" si="22"/>
        <v/>
      </c>
      <c r="R270" s="267"/>
    </row>
    <row r="271" spans="1:18" ht="33.75" x14ac:dyDescent="0.2">
      <c r="A271" s="263" t="s">
        <v>3548</v>
      </c>
      <c r="B271" s="264" t="str">
        <f t="shared" si="19"/>
        <v>dosisu05</v>
      </c>
      <c r="C271" s="264" t="str">
        <f t="shared" si="20"/>
        <v>AKTUELL</v>
      </c>
      <c r="D271" s="265" t="s">
        <v>3544</v>
      </c>
      <c r="E271" s="265" t="s">
        <v>1472</v>
      </c>
      <c r="F271" s="265" t="s">
        <v>583</v>
      </c>
      <c r="G271" s="264">
        <v>0</v>
      </c>
      <c r="H271" s="264" t="s">
        <v>449</v>
      </c>
      <c r="I271" s="272">
        <v>0</v>
      </c>
      <c r="J271" s="268" t="s">
        <v>1933</v>
      </c>
      <c r="K271" s="264" t="str">
        <f t="shared" si="18"/>
        <v>N.14.05.3</v>
      </c>
      <c r="N271" s="89" t="s">
        <v>3193</v>
      </c>
      <c r="O271" s="89" t="s">
        <v>3193</v>
      </c>
      <c r="P271" s="89">
        <f t="shared" si="21"/>
        <v>69</v>
      </c>
      <c r="Q271" s="263" t="str">
        <f t="shared" si="22"/>
        <v>nrwa_dosisu05</v>
      </c>
      <c r="R271" s="267" t="s">
        <v>1680</v>
      </c>
    </row>
    <row r="272" spans="1:18" x14ac:dyDescent="0.2">
      <c r="A272" s="263" t="s">
        <v>3342</v>
      </c>
      <c r="B272" s="264" t="str">
        <f t="shared" si="19"/>
        <v/>
      </c>
      <c r="C272" s="264" t="str">
        <f t="shared" si="20"/>
        <v/>
      </c>
      <c r="D272" s="265"/>
      <c r="E272" s="265"/>
      <c r="F272" s="265" t="s">
        <v>1996</v>
      </c>
      <c r="G272" s="264">
        <v>1</v>
      </c>
      <c r="H272" s="264"/>
      <c r="I272" s="279"/>
      <c r="J272" s="268"/>
      <c r="K272" s="264" t="str">
        <f t="shared" si="18"/>
        <v/>
      </c>
      <c r="N272" s="89" t="s">
        <v>3193</v>
      </c>
      <c r="P272" s="89">
        <f t="shared" si="21"/>
        <v>69</v>
      </c>
      <c r="Q272" s="263" t="str">
        <f t="shared" si="22"/>
        <v/>
      </c>
      <c r="R272" s="267"/>
    </row>
    <row r="273" spans="1:18" x14ac:dyDescent="0.2">
      <c r="A273" s="263" t="s">
        <v>3342</v>
      </c>
      <c r="B273" s="264" t="str">
        <f t="shared" si="19"/>
        <v/>
      </c>
      <c r="C273" s="264" t="str">
        <f t="shared" si="20"/>
        <v/>
      </c>
      <c r="D273" s="265"/>
      <c r="E273" s="265"/>
      <c r="F273" s="265" t="s">
        <v>1675</v>
      </c>
      <c r="G273" s="264">
        <v>2</v>
      </c>
      <c r="H273" s="264"/>
      <c r="I273" s="279"/>
      <c r="J273" s="268"/>
      <c r="K273" s="264" t="str">
        <f t="shared" si="18"/>
        <v/>
      </c>
      <c r="N273" s="89" t="s">
        <v>3193</v>
      </c>
      <c r="P273" s="89">
        <f t="shared" si="21"/>
        <v>69</v>
      </c>
      <c r="Q273" s="263" t="str">
        <f t="shared" si="22"/>
        <v/>
      </c>
      <c r="R273" s="267"/>
    </row>
    <row r="274" spans="1:18" x14ac:dyDescent="0.2">
      <c r="A274" s="263" t="s">
        <v>3342</v>
      </c>
      <c r="B274" s="264" t="str">
        <f t="shared" si="19"/>
        <v/>
      </c>
      <c r="C274" s="264" t="str">
        <f t="shared" si="20"/>
        <v/>
      </c>
      <c r="D274" s="265"/>
      <c r="E274" s="265"/>
      <c r="F274" s="265" t="s">
        <v>1674</v>
      </c>
      <c r="G274" s="264">
        <v>3</v>
      </c>
      <c r="H274" s="264"/>
      <c r="I274" s="279"/>
      <c r="J274" s="268"/>
      <c r="K274" s="264" t="str">
        <f t="shared" si="18"/>
        <v/>
      </c>
      <c r="N274" s="89" t="s">
        <v>3193</v>
      </c>
      <c r="P274" s="89">
        <f t="shared" si="21"/>
        <v>69</v>
      </c>
      <c r="Q274" s="263" t="str">
        <f t="shared" si="22"/>
        <v/>
      </c>
      <c r="R274" s="267"/>
    </row>
    <row r="275" spans="1:18" x14ac:dyDescent="0.2">
      <c r="A275" s="263" t="s">
        <v>3342</v>
      </c>
      <c r="B275" s="264" t="str">
        <f t="shared" si="19"/>
        <v/>
      </c>
      <c r="C275" s="264" t="str">
        <f t="shared" si="20"/>
        <v/>
      </c>
      <c r="D275" s="265"/>
      <c r="E275" s="265"/>
      <c r="F275" s="265" t="s">
        <v>1673</v>
      </c>
      <c r="G275" s="264">
        <v>4</v>
      </c>
      <c r="H275" s="264"/>
      <c r="I275" s="279"/>
      <c r="J275" s="268"/>
      <c r="K275" s="264" t="str">
        <f t="shared" si="18"/>
        <v/>
      </c>
      <c r="N275" s="89" t="s">
        <v>3193</v>
      </c>
      <c r="P275" s="89">
        <f t="shared" si="21"/>
        <v>69</v>
      </c>
      <c r="Q275" s="263" t="str">
        <f t="shared" si="22"/>
        <v/>
      </c>
      <c r="R275" s="267"/>
    </row>
    <row r="276" spans="1:18" x14ac:dyDescent="0.2">
      <c r="A276" s="263" t="s">
        <v>3342</v>
      </c>
      <c r="B276" s="264" t="str">
        <f t="shared" si="19"/>
        <v/>
      </c>
      <c r="C276" s="264" t="str">
        <f t="shared" si="20"/>
        <v/>
      </c>
      <c r="D276" s="265"/>
      <c r="E276" s="265"/>
      <c r="F276" s="265" t="s">
        <v>1997</v>
      </c>
      <c r="G276" s="264">
        <v>5</v>
      </c>
      <c r="H276" s="264"/>
      <c r="I276" s="279"/>
      <c r="J276" s="268"/>
      <c r="K276" s="264" t="str">
        <f t="shared" si="18"/>
        <v/>
      </c>
      <c r="N276" s="89" t="s">
        <v>3193</v>
      </c>
      <c r="P276" s="89">
        <f t="shared" si="21"/>
        <v>69</v>
      </c>
      <c r="Q276" s="263" t="str">
        <f t="shared" si="22"/>
        <v/>
      </c>
      <c r="R276" s="267"/>
    </row>
    <row r="277" spans="1:18" ht="33.75" x14ac:dyDescent="0.2">
      <c r="A277" s="263" t="s">
        <v>3549</v>
      </c>
      <c r="B277" s="264" t="str">
        <f t="shared" si="19"/>
        <v>dosisu06</v>
      </c>
      <c r="C277" s="264" t="str">
        <f t="shared" si="20"/>
        <v>AKTUELL</v>
      </c>
      <c r="D277" s="265" t="s">
        <v>3544</v>
      </c>
      <c r="E277" s="265" t="s">
        <v>1473</v>
      </c>
      <c r="F277" s="265" t="s">
        <v>583</v>
      </c>
      <c r="G277" s="264">
        <v>0</v>
      </c>
      <c r="H277" s="264" t="s">
        <v>449</v>
      </c>
      <c r="I277" s="272">
        <v>0</v>
      </c>
      <c r="J277" s="268" t="s">
        <v>1934</v>
      </c>
      <c r="K277" s="264" t="str">
        <f t="shared" si="18"/>
        <v>N.14.06.3</v>
      </c>
      <c r="N277" s="89" t="s">
        <v>3193</v>
      </c>
      <c r="O277" s="89" t="s">
        <v>3193</v>
      </c>
      <c r="P277" s="89">
        <f t="shared" si="21"/>
        <v>69</v>
      </c>
      <c r="Q277" s="263" t="str">
        <f t="shared" si="22"/>
        <v>nrwa_dosisu06</v>
      </c>
      <c r="R277" s="267" t="s">
        <v>1681</v>
      </c>
    </row>
    <row r="278" spans="1:18" x14ac:dyDescent="0.2">
      <c r="A278" s="263" t="s">
        <v>3342</v>
      </c>
      <c r="B278" s="264" t="str">
        <f t="shared" si="19"/>
        <v/>
      </c>
      <c r="C278" s="264" t="str">
        <f t="shared" si="20"/>
        <v/>
      </c>
      <c r="D278" s="265"/>
      <c r="E278" s="265"/>
      <c r="F278" s="265" t="s">
        <v>1996</v>
      </c>
      <c r="G278" s="264">
        <v>1</v>
      </c>
      <c r="H278" s="264"/>
      <c r="I278" s="279"/>
      <c r="J278" s="268"/>
      <c r="K278" s="264" t="str">
        <f t="shared" si="18"/>
        <v/>
      </c>
      <c r="N278" s="89" t="s">
        <v>3193</v>
      </c>
      <c r="P278" s="89">
        <f t="shared" si="21"/>
        <v>69</v>
      </c>
      <c r="Q278" s="263" t="str">
        <f t="shared" si="22"/>
        <v/>
      </c>
      <c r="R278" s="267"/>
    </row>
    <row r="279" spans="1:18" x14ac:dyDescent="0.2">
      <c r="A279" s="263" t="s">
        <v>3342</v>
      </c>
      <c r="B279" s="264" t="str">
        <f t="shared" si="19"/>
        <v/>
      </c>
      <c r="C279" s="264" t="str">
        <f t="shared" si="20"/>
        <v/>
      </c>
      <c r="D279" s="265"/>
      <c r="E279" s="265"/>
      <c r="F279" s="265" t="s">
        <v>1675</v>
      </c>
      <c r="G279" s="264">
        <v>2</v>
      </c>
      <c r="H279" s="264"/>
      <c r="I279" s="279"/>
      <c r="J279" s="268"/>
      <c r="K279" s="264" t="str">
        <f t="shared" si="18"/>
        <v/>
      </c>
      <c r="N279" s="89" t="s">
        <v>3193</v>
      </c>
      <c r="P279" s="89">
        <f t="shared" si="21"/>
        <v>69</v>
      </c>
      <c r="Q279" s="263" t="str">
        <f t="shared" si="22"/>
        <v/>
      </c>
      <c r="R279" s="267"/>
    </row>
    <row r="280" spans="1:18" x14ac:dyDescent="0.2">
      <c r="A280" s="263" t="s">
        <v>3342</v>
      </c>
      <c r="B280" s="264" t="str">
        <f t="shared" si="19"/>
        <v/>
      </c>
      <c r="C280" s="264" t="str">
        <f t="shared" si="20"/>
        <v/>
      </c>
      <c r="D280" s="265"/>
      <c r="E280" s="265"/>
      <c r="F280" s="265" t="s">
        <v>1674</v>
      </c>
      <c r="G280" s="264">
        <v>3</v>
      </c>
      <c r="H280" s="264"/>
      <c r="I280" s="279"/>
      <c r="J280" s="268"/>
      <c r="K280" s="264" t="str">
        <f t="shared" si="18"/>
        <v/>
      </c>
      <c r="N280" s="89" t="s">
        <v>3193</v>
      </c>
      <c r="P280" s="89">
        <f t="shared" si="21"/>
        <v>69</v>
      </c>
      <c r="Q280" s="263" t="str">
        <f t="shared" si="22"/>
        <v/>
      </c>
      <c r="R280" s="267"/>
    </row>
    <row r="281" spans="1:18" x14ac:dyDescent="0.2">
      <c r="A281" s="263" t="s">
        <v>3342</v>
      </c>
      <c r="B281" s="264" t="str">
        <f t="shared" si="19"/>
        <v/>
      </c>
      <c r="C281" s="264" t="str">
        <f t="shared" si="20"/>
        <v/>
      </c>
      <c r="D281" s="265"/>
      <c r="E281" s="265"/>
      <c r="F281" s="265" t="s">
        <v>1673</v>
      </c>
      <c r="G281" s="264">
        <v>4</v>
      </c>
      <c r="H281" s="264"/>
      <c r="I281" s="279"/>
      <c r="J281" s="268"/>
      <c r="K281" s="264" t="str">
        <f t="shared" si="18"/>
        <v/>
      </c>
      <c r="N281" s="89" t="s">
        <v>3193</v>
      </c>
      <c r="P281" s="89">
        <f t="shared" si="21"/>
        <v>69</v>
      </c>
      <c r="Q281" s="263" t="str">
        <f t="shared" si="22"/>
        <v/>
      </c>
      <c r="R281" s="267"/>
    </row>
    <row r="282" spans="1:18" x14ac:dyDescent="0.2">
      <c r="A282" s="263" t="s">
        <v>3342</v>
      </c>
      <c r="B282" s="264" t="str">
        <f t="shared" si="19"/>
        <v/>
      </c>
      <c r="C282" s="264" t="str">
        <f t="shared" si="20"/>
        <v/>
      </c>
      <c r="D282" s="265"/>
      <c r="E282" s="265"/>
      <c r="F282" s="265" t="s">
        <v>1997</v>
      </c>
      <c r="G282" s="264">
        <v>5</v>
      </c>
      <c r="H282" s="264"/>
      <c r="I282" s="279"/>
      <c r="J282" s="268"/>
      <c r="K282" s="264" t="str">
        <f t="shared" si="18"/>
        <v/>
      </c>
      <c r="N282" s="89" t="s">
        <v>3193</v>
      </c>
      <c r="P282" s="89">
        <f t="shared" si="21"/>
        <v>69</v>
      </c>
      <c r="Q282" s="263" t="str">
        <f t="shared" si="22"/>
        <v/>
      </c>
      <c r="R282" s="267"/>
    </row>
    <row r="283" spans="1:18" ht="33.75" x14ac:dyDescent="0.2">
      <c r="A283" s="263" t="s">
        <v>3550</v>
      </c>
      <c r="B283" s="264" t="str">
        <f t="shared" si="19"/>
        <v>dosisu07</v>
      </c>
      <c r="C283" s="264" t="str">
        <f t="shared" si="20"/>
        <v>AKTUELL</v>
      </c>
      <c r="D283" s="265" t="s">
        <v>3544</v>
      </c>
      <c r="E283" s="265" t="s">
        <v>1474</v>
      </c>
      <c r="F283" s="265" t="s">
        <v>583</v>
      </c>
      <c r="G283" s="264">
        <v>0</v>
      </c>
      <c r="H283" s="264" t="s">
        <v>449</v>
      </c>
      <c r="I283" s="272">
        <v>0</v>
      </c>
      <c r="J283" s="268" t="s">
        <v>1935</v>
      </c>
      <c r="K283" s="264" t="str">
        <f t="shared" si="18"/>
        <v>N.14.07.3</v>
      </c>
      <c r="N283" s="89" t="s">
        <v>3193</v>
      </c>
      <c r="O283" s="89" t="s">
        <v>3193</v>
      </c>
      <c r="P283" s="89">
        <f t="shared" si="21"/>
        <v>69</v>
      </c>
      <c r="Q283" s="263" t="str">
        <f t="shared" si="22"/>
        <v>nrwa_dosisu07</v>
      </c>
      <c r="R283" s="267" t="s">
        <v>1682</v>
      </c>
    </row>
    <row r="284" spans="1:18" x14ac:dyDescent="0.2">
      <c r="A284" s="263" t="s">
        <v>3342</v>
      </c>
      <c r="B284" s="264" t="str">
        <f t="shared" si="19"/>
        <v/>
      </c>
      <c r="C284" s="264" t="str">
        <f t="shared" si="20"/>
        <v/>
      </c>
      <c r="D284" s="265"/>
      <c r="E284" s="265"/>
      <c r="F284" s="265" t="s">
        <v>1996</v>
      </c>
      <c r="G284" s="264">
        <v>1</v>
      </c>
      <c r="H284" s="264"/>
      <c r="I284" s="279"/>
      <c r="J284" s="268"/>
      <c r="K284" s="264" t="str">
        <f t="shared" si="18"/>
        <v/>
      </c>
      <c r="N284" s="89" t="s">
        <v>3193</v>
      </c>
      <c r="P284" s="89">
        <f t="shared" si="21"/>
        <v>69</v>
      </c>
      <c r="Q284" s="263" t="str">
        <f t="shared" si="22"/>
        <v/>
      </c>
      <c r="R284" s="267"/>
    </row>
    <row r="285" spans="1:18" x14ac:dyDescent="0.2">
      <c r="A285" s="263" t="s">
        <v>3342</v>
      </c>
      <c r="B285" s="264" t="str">
        <f t="shared" si="19"/>
        <v/>
      </c>
      <c r="C285" s="264" t="str">
        <f t="shared" si="20"/>
        <v/>
      </c>
      <c r="D285" s="265"/>
      <c r="E285" s="265"/>
      <c r="F285" s="265" t="s">
        <v>1675</v>
      </c>
      <c r="G285" s="264">
        <v>2</v>
      </c>
      <c r="H285" s="264"/>
      <c r="I285" s="279"/>
      <c r="J285" s="268"/>
      <c r="K285" s="264" t="str">
        <f t="shared" si="18"/>
        <v/>
      </c>
      <c r="N285" s="89" t="s">
        <v>3193</v>
      </c>
      <c r="P285" s="89">
        <f t="shared" si="21"/>
        <v>69</v>
      </c>
      <c r="Q285" s="263" t="str">
        <f t="shared" si="22"/>
        <v/>
      </c>
      <c r="R285" s="267"/>
    </row>
    <row r="286" spans="1:18" x14ac:dyDescent="0.2">
      <c r="A286" s="263" t="s">
        <v>3342</v>
      </c>
      <c r="B286" s="264" t="str">
        <f t="shared" si="19"/>
        <v/>
      </c>
      <c r="C286" s="264" t="str">
        <f t="shared" si="20"/>
        <v/>
      </c>
      <c r="D286" s="265"/>
      <c r="E286" s="265"/>
      <c r="F286" s="265" t="s">
        <v>1674</v>
      </c>
      <c r="G286" s="264">
        <v>3</v>
      </c>
      <c r="H286" s="264"/>
      <c r="I286" s="279"/>
      <c r="J286" s="268"/>
      <c r="K286" s="264" t="str">
        <f t="shared" si="18"/>
        <v/>
      </c>
      <c r="N286" s="89" t="s">
        <v>3193</v>
      </c>
      <c r="P286" s="89">
        <f t="shared" si="21"/>
        <v>69</v>
      </c>
      <c r="Q286" s="263" t="str">
        <f t="shared" si="22"/>
        <v/>
      </c>
      <c r="R286" s="267"/>
    </row>
    <row r="287" spans="1:18" x14ac:dyDescent="0.2">
      <c r="A287" s="263" t="s">
        <v>3342</v>
      </c>
      <c r="B287" s="264" t="str">
        <f t="shared" si="19"/>
        <v/>
      </c>
      <c r="C287" s="264" t="str">
        <f t="shared" si="20"/>
        <v/>
      </c>
      <c r="D287" s="265"/>
      <c r="E287" s="265"/>
      <c r="F287" s="265" t="s">
        <v>1673</v>
      </c>
      <c r="G287" s="264">
        <v>4</v>
      </c>
      <c r="H287" s="264"/>
      <c r="I287" s="279"/>
      <c r="J287" s="268"/>
      <c r="K287" s="264" t="str">
        <f t="shared" si="18"/>
        <v/>
      </c>
      <c r="N287" s="89" t="s">
        <v>3193</v>
      </c>
      <c r="P287" s="89">
        <f t="shared" si="21"/>
        <v>69</v>
      </c>
      <c r="Q287" s="263" t="str">
        <f t="shared" si="22"/>
        <v/>
      </c>
      <c r="R287" s="267"/>
    </row>
    <row r="288" spans="1:18" x14ac:dyDescent="0.2">
      <c r="A288" s="263" t="s">
        <v>3342</v>
      </c>
      <c r="B288" s="264" t="str">
        <f t="shared" si="19"/>
        <v/>
      </c>
      <c r="C288" s="264" t="str">
        <f t="shared" si="20"/>
        <v/>
      </c>
      <c r="D288" s="265"/>
      <c r="E288" s="265"/>
      <c r="F288" s="265" t="s">
        <v>1997</v>
      </c>
      <c r="G288" s="264">
        <v>5</v>
      </c>
      <c r="H288" s="264"/>
      <c r="I288" s="279"/>
      <c r="J288" s="268"/>
      <c r="K288" s="264" t="str">
        <f t="shared" si="18"/>
        <v/>
      </c>
      <c r="N288" s="89" t="s">
        <v>3193</v>
      </c>
      <c r="P288" s="89">
        <f t="shared" si="21"/>
        <v>69</v>
      </c>
      <c r="Q288" s="263" t="str">
        <f t="shared" si="22"/>
        <v/>
      </c>
      <c r="R288" s="267"/>
    </row>
    <row r="289" spans="1:18" ht="33.75" x14ac:dyDescent="0.2">
      <c r="A289" s="263" t="s">
        <v>3551</v>
      </c>
      <c r="B289" s="264" t="str">
        <f t="shared" si="19"/>
        <v>dosisu08</v>
      </c>
      <c r="C289" s="264" t="str">
        <f t="shared" si="20"/>
        <v>AKTUELL</v>
      </c>
      <c r="D289" s="265" t="s">
        <v>3544</v>
      </c>
      <c r="E289" s="265" t="s">
        <v>1475</v>
      </c>
      <c r="F289" s="265" t="s">
        <v>583</v>
      </c>
      <c r="G289" s="264">
        <v>0</v>
      </c>
      <c r="H289" s="264" t="s">
        <v>449</v>
      </c>
      <c r="I289" s="272">
        <v>0</v>
      </c>
      <c r="J289" s="268" t="s">
        <v>1936</v>
      </c>
      <c r="K289" s="264" t="str">
        <f t="shared" si="18"/>
        <v>N.14.08.3</v>
      </c>
      <c r="N289" s="89" t="s">
        <v>3193</v>
      </c>
      <c r="O289" s="89" t="s">
        <v>3193</v>
      </c>
      <c r="P289" s="89">
        <f t="shared" si="21"/>
        <v>69</v>
      </c>
      <c r="Q289" s="263" t="str">
        <f t="shared" si="22"/>
        <v>nrwa_dosisu08</v>
      </c>
      <c r="R289" s="267" t="s">
        <v>1683</v>
      </c>
    </row>
    <row r="290" spans="1:18" x14ac:dyDescent="0.2">
      <c r="A290" s="263" t="s">
        <v>3342</v>
      </c>
      <c r="B290" s="264" t="str">
        <f t="shared" si="19"/>
        <v/>
      </c>
      <c r="C290" s="264" t="str">
        <f t="shared" si="20"/>
        <v/>
      </c>
      <c r="D290" s="265"/>
      <c r="E290" s="265"/>
      <c r="F290" s="265" t="s">
        <v>1996</v>
      </c>
      <c r="G290" s="264">
        <v>1</v>
      </c>
      <c r="H290" s="264"/>
      <c r="I290" s="279"/>
      <c r="J290" s="268"/>
      <c r="K290" s="264" t="str">
        <f t="shared" si="18"/>
        <v/>
      </c>
      <c r="N290" s="89" t="s">
        <v>3193</v>
      </c>
      <c r="P290" s="89">
        <f t="shared" si="21"/>
        <v>69</v>
      </c>
      <c r="Q290" s="263" t="str">
        <f t="shared" si="22"/>
        <v/>
      </c>
      <c r="R290" s="267"/>
    </row>
    <row r="291" spans="1:18" x14ac:dyDescent="0.2">
      <c r="A291" s="263" t="s">
        <v>3342</v>
      </c>
      <c r="B291" s="264" t="str">
        <f t="shared" si="19"/>
        <v/>
      </c>
      <c r="C291" s="264" t="str">
        <f t="shared" si="20"/>
        <v/>
      </c>
      <c r="D291" s="265"/>
      <c r="E291" s="265"/>
      <c r="F291" s="265" t="s">
        <v>1675</v>
      </c>
      <c r="G291" s="264">
        <v>2</v>
      </c>
      <c r="H291" s="264"/>
      <c r="I291" s="279"/>
      <c r="J291" s="268"/>
      <c r="K291" s="264" t="str">
        <f t="shared" si="18"/>
        <v/>
      </c>
      <c r="N291" s="89" t="s">
        <v>3193</v>
      </c>
      <c r="P291" s="89">
        <f t="shared" si="21"/>
        <v>69</v>
      </c>
      <c r="Q291" s="263" t="str">
        <f t="shared" si="22"/>
        <v/>
      </c>
      <c r="R291" s="267"/>
    </row>
    <row r="292" spans="1:18" x14ac:dyDescent="0.2">
      <c r="A292" s="263" t="s">
        <v>3342</v>
      </c>
      <c r="B292" s="264" t="str">
        <f t="shared" si="19"/>
        <v/>
      </c>
      <c r="C292" s="264" t="str">
        <f t="shared" si="20"/>
        <v/>
      </c>
      <c r="D292" s="265"/>
      <c r="E292" s="265"/>
      <c r="F292" s="265" t="s">
        <v>1674</v>
      </c>
      <c r="G292" s="264">
        <v>3</v>
      </c>
      <c r="H292" s="264"/>
      <c r="I292" s="279"/>
      <c r="J292" s="268"/>
      <c r="K292" s="264" t="str">
        <f t="shared" si="18"/>
        <v/>
      </c>
      <c r="N292" s="89" t="s">
        <v>3193</v>
      </c>
      <c r="P292" s="89">
        <f t="shared" si="21"/>
        <v>69</v>
      </c>
      <c r="Q292" s="263" t="str">
        <f t="shared" si="22"/>
        <v/>
      </c>
      <c r="R292" s="267"/>
    </row>
    <row r="293" spans="1:18" x14ac:dyDescent="0.2">
      <c r="A293" s="263" t="s">
        <v>3342</v>
      </c>
      <c r="B293" s="264" t="str">
        <f t="shared" si="19"/>
        <v/>
      </c>
      <c r="C293" s="264" t="str">
        <f t="shared" si="20"/>
        <v/>
      </c>
      <c r="D293" s="265"/>
      <c r="E293" s="265"/>
      <c r="F293" s="265" t="s">
        <v>1673</v>
      </c>
      <c r="G293" s="264">
        <v>4</v>
      </c>
      <c r="H293" s="264"/>
      <c r="I293" s="279"/>
      <c r="J293" s="268"/>
      <c r="K293" s="264" t="str">
        <f t="shared" si="18"/>
        <v/>
      </c>
      <c r="N293" s="89" t="s">
        <v>3193</v>
      </c>
      <c r="P293" s="89">
        <f t="shared" si="21"/>
        <v>69</v>
      </c>
      <c r="Q293" s="263" t="str">
        <f t="shared" si="22"/>
        <v/>
      </c>
      <c r="R293" s="267"/>
    </row>
    <row r="294" spans="1:18" x14ac:dyDescent="0.2">
      <c r="A294" s="263" t="s">
        <v>3342</v>
      </c>
      <c r="B294" s="264" t="str">
        <f t="shared" si="19"/>
        <v/>
      </c>
      <c r="C294" s="264" t="str">
        <f t="shared" si="20"/>
        <v/>
      </c>
      <c r="D294" s="265"/>
      <c r="E294" s="265"/>
      <c r="F294" s="265" t="s">
        <v>1997</v>
      </c>
      <c r="G294" s="264">
        <v>5</v>
      </c>
      <c r="H294" s="264"/>
      <c r="I294" s="279"/>
      <c r="J294" s="268"/>
      <c r="K294" s="264" t="str">
        <f t="shared" si="18"/>
        <v/>
      </c>
      <c r="N294" s="89" t="s">
        <v>3193</v>
      </c>
      <c r="P294" s="89">
        <f t="shared" si="21"/>
        <v>69</v>
      </c>
      <c r="Q294" s="263" t="str">
        <f t="shared" si="22"/>
        <v/>
      </c>
      <c r="R294" s="267"/>
    </row>
    <row r="295" spans="1:18" ht="33.75" x14ac:dyDescent="0.2">
      <c r="A295" s="263" t="s">
        <v>3552</v>
      </c>
      <c r="B295" s="264" t="str">
        <f t="shared" si="19"/>
        <v>dosisu09</v>
      </c>
      <c r="C295" s="264" t="str">
        <f t="shared" si="20"/>
        <v>AKTUELL</v>
      </c>
      <c r="D295" s="265" t="s">
        <v>3544</v>
      </c>
      <c r="E295" s="265" t="s">
        <v>1476</v>
      </c>
      <c r="F295" s="265" t="s">
        <v>583</v>
      </c>
      <c r="G295" s="264">
        <v>0</v>
      </c>
      <c r="H295" s="264" t="s">
        <v>449</v>
      </c>
      <c r="I295" s="272">
        <v>0</v>
      </c>
      <c r="J295" s="268" t="s">
        <v>1937</v>
      </c>
      <c r="K295" s="264" t="str">
        <f t="shared" si="18"/>
        <v>N.14.09.3</v>
      </c>
      <c r="N295" s="89" t="s">
        <v>3193</v>
      </c>
      <c r="O295" s="89" t="s">
        <v>3193</v>
      </c>
      <c r="P295" s="89">
        <f t="shared" si="21"/>
        <v>69</v>
      </c>
      <c r="Q295" s="263" t="str">
        <f t="shared" si="22"/>
        <v>nrwa_dosisu09</v>
      </c>
      <c r="R295" s="267" t="s">
        <v>1684</v>
      </c>
    </row>
    <row r="296" spans="1:18" x14ac:dyDescent="0.2">
      <c r="A296" s="263" t="s">
        <v>3342</v>
      </c>
      <c r="B296" s="264" t="str">
        <f t="shared" si="19"/>
        <v/>
      </c>
      <c r="C296" s="264" t="str">
        <f t="shared" si="20"/>
        <v/>
      </c>
      <c r="D296" s="265"/>
      <c r="E296" s="265"/>
      <c r="F296" s="265" t="s">
        <v>1996</v>
      </c>
      <c r="G296" s="264">
        <v>1</v>
      </c>
      <c r="H296" s="264"/>
      <c r="I296" s="279"/>
      <c r="J296" s="268"/>
      <c r="K296" s="264" t="str">
        <f t="shared" si="18"/>
        <v/>
      </c>
      <c r="N296" s="89" t="s">
        <v>3193</v>
      </c>
      <c r="P296" s="89">
        <f t="shared" si="21"/>
        <v>69</v>
      </c>
      <c r="Q296" s="263" t="str">
        <f t="shared" si="22"/>
        <v/>
      </c>
      <c r="R296" s="267"/>
    </row>
    <row r="297" spans="1:18" x14ac:dyDescent="0.2">
      <c r="A297" s="263" t="s">
        <v>3342</v>
      </c>
      <c r="B297" s="264" t="str">
        <f t="shared" si="19"/>
        <v/>
      </c>
      <c r="C297" s="264" t="str">
        <f t="shared" si="20"/>
        <v/>
      </c>
      <c r="D297" s="265"/>
      <c r="E297" s="265"/>
      <c r="F297" s="265" t="s">
        <v>1675</v>
      </c>
      <c r="G297" s="264">
        <v>2</v>
      </c>
      <c r="H297" s="264"/>
      <c r="I297" s="279"/>
      <c r="J297" s="268"/>
      <c r="K297" s="264" t="str">
        <f t="shared" si="18"/>
        <v/>
      </c>
      <c r="N297" s="89" t="s">
        <v>3193</v>
      </c>
      <c r="P297" s="89">
        <f t="shared" si="21"/>
        <v>69</v>
      </c>
      <c r="Q297" s="263" t="str">
        <f t="shared" si="22"/>
        <v/>
      </c>
      <c r="R297" s="267"/>
    </row>
    <row r="298" spans="1:18" x14ac:dyDescent="0.2">
      <c r="A298" s="263" t="s">
        <v>3342</v>
      </c>
      <c r="B298" s="264" t="str">
        <f t="shared" si="19"/>
        <v/>
      </c>
      <c r="C298" s="264" t="str">
        <f t="shared" si="20"/>
        <v/>
      </c>
      <c r="D298" s="265"/>
      <c r="E298" s="265"/>
      <c r="F298" s="265" t="s">
        <v>1674</v>
      </c>
      <c r="G298" s="264">
        <v>3</v>
      </c>
      <c r="H298" s="264"/>
      <c r="I298" s="279"/>
      <c r="J298" s="268"/>
      <c r="K298" s="264" t="str">
        <f t="shared" si="18"/>
        <v/>
      </c>
      <c r="N298" s="89" t="s">
        <v>3193</v>
      </c>
      <c r="P298" s="89">
        <f t="shared" si="21"/>
        <v>69</v>
      </c>
      <c r="Q298" s="263" t="str">
        <f t="shared" si="22"/>
        <v/>
      </c>
      <c r="R298" s="267"/>
    </row>
    <row r="299" spans="1:18" x14ac:dyDescent="0.2">
      <c r="A299" s="263" t="s">
        <v>3342</v>
      </c>
      <c r="B299" s="264" t="str">
        <f t="shared" si="19"/>
        <v/>
      </c>
      <c r="C299" s="264" t="str">
        <f t="shared" si="20"/>
        <v/>
      </c>
      <c r="D299" s="265"/>
      <c r="E299" s="265"/>
      <c r="F299" s="265" t="s">
        <v>1673</v>
      </c>
      <c r="G299" s="264">
        <v>4</v>
      </c>
      <c r="H299" s="264"/>
      <c r="I299" s="279"/>
      <c r="J299" s="268"/>
      <c r="K299" s="264" t="str">
        <f t="shared" si="18"/>
        <v/>
      </c>
      <c r="N299" s="89" t="s">
        <v>3193</v>
      </c>
      <c r="P299" s="89">
        <f t="shared" si="21"/>
        <v>69</v>
      </c>
      <c r="Q299" s="263" t="str">
        <f t="shared" si="22"/>
        <v/>
      </c>
      <c r="R299" s="267"/>
    </row>
    <row r="300" spans="1:18" x14ac:dyDescent="0.2">
      <c r="A300" s="263" t="s">
        <v>3342</v>
      </c>
      <c r="B300" s="264" t="str">
        <f t="shared" si="19"/>
        <v/>
      </c>
      <c r="C300" s="264" t="str">
        <f t="shared" si="20"/>
        <v/>
      </c>
      <c r="D300" s="265"/>
      <c r="E300" s="265"/>
      <c r="F300" s="265" t="s">
        <v>1997</v>
      </c>
      <c r="G300" s="264">
        <v>5</v>
      </c>
      <c r="H300" s="264"/>
      <c r="I300" s="279"/>
      <c r="J300" s="268"/>
      <c r="K300" s="264" t="str">
        <f t="shared" si="18"/>
        <v/>
      </c>
      <c r="N300" s="89" t="s">
        <v>3193</v>
      </c>
      <c r="P300" s="89">
        <f t="shared" si="21"/>
        <v>69</v>
      </c>
      <c r="Q300" s="263" t="str">
        <f t="shared" si="22"/>
        <v/>
      </c>
      <c r="R300" s="267"/>
    </row>
    <row r="301" spans="1:18" ht="33.75" x14ac:dyDescent="0.2">
      <c r="A301" s="263" t="s">
        <v>3553</v>
      </c>
      <c r="B301" s="264" t="str">
        <f t="shared" si="19"/>
        <v>dosisu10</v>
      </c>
      <c r="C301" s="264" t="str">
        <f t="shared" si="20"/>
        <v>AKTUELL</v>
      </c>
      <c r="D301" s="265" t="s">
        <v>3544</v>
      </c>
      <c r="E301" s="265" t="s">
        <v>1469</v>
      </c>
      <c r="F301" s="265" t="s">
        <v>583</v>
      </c>
      <c r="G301" s="264">
        <v>0</v>
      </c>
      <c r="H301" s="264" t="s">
        <v>449</v>
      </c>
      <c r="I301" s="272">
        <v>0</v>
      </c>
      <c r="J301" s="268" t="s">
        <v>1938</v>
      </c>
      <c r="K301" s="264" t="str">
        <f t="shared" si="18"/>
        <v>N.14.10.3</v>
      </c>
      <c r="N301" s="89" t="s">
        <v>3193</v>
      </c>
      <c r="O301" s="89" t="s">
        <v>3193</v>
      </c>
      <c r="P301" s="89">
        <f t="shared" si="21"/>
        <v>69</v>
      </c>
      <c r="Q301" s="263" t="str">
        <f t="shared" si="22"/>
        <v>nrwa_dosisu10</v>
      </c>
      <c r="R301" s="267" t="s">
        <v>1685</v>
      </c>
    </row>
    <row r="302" spans="1:18" x14ac:dyDescent="0.2">
      <c r="A302" s="263" t="s">
        <v>3342</v>
      </c>
      <c r="B302" s="264" t="str">
        <f t="shared" si="19"/>
        <v/>
      </c>
      <c r="C302" s="264" t="str">
        <f t="shared" si="20"/>
        <v/>
      </c>
      <c r="D302" s="265"/>
      <c r="E302" s="265"/>
      <c r="F302" s="265" t="s">
        <v>1996</v>
      </c>
      <c r="G302" s="264">
        <v>1</v>
      </c>
      <c r="H302" s="264"/>
      <c r="I302" s="279"/>
      <c r="J302" s="268"/>
      <c r="K302" s="264" t="str">
        <f t="shared" si="18"/>
        <v/>
      </c>
      <c r="N302" s="89" t="s">
        <v>3193</v>
      </c>
      <c r="P302" s="89">
        <f t="shared" si="21"/>
        <v>69</v>
      </c>
      <c r="Q302" s="263" t="str">
        <f t="shared" si="22"/>
        <v/>
      </c>
      <c r="R302" s="267"/>
    </row>
    <row r="303" spans="1:18" x14ac:dyDescent="0.2">
      <c r="A303" s="263" t="s">
        <v>3342</v>
      </c>
      <c r="B303" s="264" t="str">
        <f t="shared" si="19"/>
        <v/>
      </c>
      <c r="C303" s="264" t="str">
        <f t="shared" si="20"/>
        <v/>
      </c>
      <c r="D303" s="265"/>
      <c r="E303" s="265"/>
      <c r="F303" s="265" t="s">
        <v>1675</v>
      </c>
      <c r="G303" s="264">
        <v>2</v>
      </c>
      <c r="H303" s="264"/>
      <c r="I303" s="279"/>
      <c r="J303" s="268"/>
      <c r="K303" s="264" t="str">
        <f t="shared" si="18"/>
        <v/>
      </c>
      <c r="N303" s="89" t="s">
        <v>3193</v>
      </c>
      <c r="P303" s="89">
        <f t="shared" si="21"/>
        <v>69</v>
      </c>
      <c r="Q303" s="263" t="str">
        <f t="shared" si="22"/>
        <v/>
      </c>
      <c r="R303" s="267"/>
    </row>
    <row r="304" spans="1:18" x14ac:dyDescent="0.2">
      <c r="A304" s="263" t="s">
        <v>3342</v>
      </c>
      <c r="B304" s="264" t="str">
        <f t="shared" si="19"/>
        <v/>
      </c>
      <c r="C304" s="264" t="str">
        <f t="shared" si="20"/>
        <v/>
      </c>
      <c r="D304" s="265"/>
      <c r="E304" s="265"/>
      <c r="F304" s="265" t="s">
        <v>1674</v>
      </c>
      <c r="G304" s="264">
        <v>3</v>
      </c>
      <c r="H304" s="264"/>
      <c r="I304" s="279"/>
      <c r="J304" s="268"/>
      <c r="K304" s="264" t="str">
        <f t="shared" si="18"/>
        <v/>
      </c>
      <c r="N304" s="89" t="s">
        <v>3193</v>
      </c>
      <c r="P304" s="89">
        <f t="shared" si="21"/>
        <v>69</v>
      </c>
      <c r="Q304" s="263" t="str">
        <f t="shared" si="22"/>
        <v/>
      </c>
      <c r="R304" s="267"/>
    </row>
    <row r="305" spans="1:18" x14ac:dyDescent="0.2">
      <c r="A305" s="263" t="s">
        <v>3342</v>
      </c>
      <c r="B305" s="264" t="str">
        <f t="shared" si="19"/>
        <v/>
      </c>
      <c r="C305" s="264" t="str">
        <f t="shared" si="20"/>
        <v/>
      </c>
      <c r="D305" s="265"/>
      <c r="E305" s="265"/>
      <c r="F305" s="265" t="s">
        <v>1673</v>
      </c>
      <c r="G305" s="264">
        <v>4</v>
      </c>
      <c r="H305" s="264"/>
      <c r="I305" s="279"/>
      <c r="J305" s="268"/>
      <c r="K305" s="264" t="str">
        <f t="shared" si="18"/>
        <v/>
      </c>
      <c r="N305" s="89" t="s">
        <v>3193</v>
      </c>
      <c r="P305" s="89">
        <f t="shared" si="21"/>
        <v>69</v>
      </c>
      <c r="Q305" s="263" t="str">
        <f t="shared" si="22"/>
        <v/>
      </c>
      <c r="R305" s="267"/>
    </row>
    <row r="306" spans="1:18" x14ac:dyDescent="0.2">
      <c r="A306" s="263" t="s">
        <v>3342</v>
      </c>
      <c r="B306" s="264" t="str">
        <f t="shared" si="19"/>
        <v/>
      </c>
      <c r="C306" s="264" t="str">
        <f t="shared" si="20"/>
        <v/>
      </c>
      <c r="D306" s="265"/>
      <c r="E306" s="265"/>
      <c r="F306" s="265" t="s">
        <v>1997</v>
      </c>
      <c r="G306" s="264">
        <v>5</v>
      </c>
      <c r="H306" s="264"/>
      <c r="I306" s="279"/>
      <c r="J306" s="268"/>
      <c r="K306" s="264" t="str">
        <f t="shared" si="18"/>
        <v/>
      </c>
      <c r="N306" s="89" t="s">
        <v>3193</v>
      </c>
      <c r="P306" s="89">
        <f t="shared" si="21"/>
        <v>69</v>
      </c>
      <c r="Q306" s="263" t="str">
        <f t="shared" si="22"/>
        <v/>
      </c>
      <c r="R306" s="267"/>
    </row>
    <row r="307" spans="1:18" ht="33.75" x14ac:dyDescent="0.2">
      <c r="A307" s="263" t="s">
        <v>3554</v>
      </c>
      <c r="B307" s="264" t="str">
        <f t="shared" si="19"/>
        <v>dosisu11</v>
      </c>
      <c r="C307" s="264" t="str">
        <f t="shared" si="20"/>
        <v>AKTUELL</v>
      </c>
      <c r="D307" s="265" t="s">
        <v>3544</v>
      </c>
      <c r="E307" s="265" t="s">
        <v>1468</v>
      </c>
      <c r="F307" s="265" t="s">
        <v>583</v>
      </c>
      <c r="G307" s="264">
        <v>0</v>
      </c>
      <c r="H307" s="264" t="s">
        <v>449</v>
      </c>
      <c r="I307" s="272">
        <v>0</v>
      </c>
      <c r="J307" s="268" t="s">
        <v>1939</v>
      </c>
      <c r="K307" s="264" t="str">
        <f t="shared" si="18"/>
        <v>N.14.11.3</v>
      </c>
      <c r="N307" s="89" t="s">
        <v>3193</v>
      </c>
      <c r="O307" s="89" t="s">
        <v>3193</v>
      </c>
      <c r="P307" s="89">
        <f t="shared" si="21"/>
        <v>69</v>
      </c>
      <c r="Q307" s="263" t="str">
        <f t="shared" si="22"/>
        <v>nrwa_dosisu11</v>
      </c>
      <c r="R307" s="267" t="s">
        <v>2000</v>
      </c>
    </row>
    <row r="308" spans="1:18" x14ac:dyDescent="0.2">
      <c r="A308" s="263" t="s">
        <v>3342</v>
      </c>
      <c r="B308" s="264" t="str">
        <f t="shared" si="19"/>
        <v/>
      </c>
      <c r="C308" s="264" t="str">
        <f t="shared" si="20"/>
        <v/>
      </c>
      <c r="D308" s="265"/>
      <c r="E308" s="265"/>
      <c r="F308" s="265" t="s">
        <v>1996</v>
      </c>
      <c r="G308" s="264">
        <v>1</v>
      </c>
      <c r="H308" s="264"/>
      <c r="I308" s="279"/>
      <c r="J308" s="268"/>
      <c r="K308" s="264" t="str">
        <f t="shared" si="18"/>
        <v/>
      </c>
      <c r="N308" s="89" t="s">
        <v>3193</v>
      </c>
      <c r="P308" s="89">
        <f t="shared" si="21"/>
        <v>69</v>
      </c>
      <c r="Q308" s="263" t="str">
        <f t="shared" si="22"/>
        <v/>
      </c>
      <c r="R308" s="267"/>
    </row>
    <row r="309" spans="1:18" x14ac:dyDescent="0.2">
      <c r="A309" s="263" t="s">
        <v>3342</v>
      </c>
      <c r="B309" s="264" t="str">
        <f t="shared" si="19"/>
        <v/>
      </c>
      <c r="C309" s="264" t="str">
        <f t="shared" si="20"/>
        <v/>
      </c>
      <c r="D309" s="265"/>
      <c r="E309" s="265"/>
      <c r="F309" s="265" t="s">
        <v>1675</v>
      </c>
      <c r="G309" s="264">
        <v>2</v>
      </c>
      <c r="H309" s="264"/>
      <c r="I309" s="279"/>
      <c r="J309" s="268"/>
      <c r="K309" s="264" t="str">
        <f t="shared" si="18"/>
        <v/>
      </c>
      <c r="N309" s="89" t="s">
        <v>3193</v>
      </c>
      <c r="P309" s="89">
        <f t="shared" si="21"/>
        <v>69</v>
      </c>
      <c r="Q309" s="263" t="str">
        <f t="shared" si="22"/>
        <v/>
      </c>
      <c r="R309" s="267"/>
    </row>
    <row r="310" spans="1:18" x14ac:dyDescent="0.2">
      <c r="A310" s="263" t="s">
        <v>3342</v>
      </c>
      <c r="B310" s="264" t="str">
        <f t="shared" si="19"/>
        <v/>
      </c>
      <c r="C310" s="264" t="str">
        <f t="shared" si="20"/>
        <v/>
      </c>
      <c r="D310" s="265"/>
      <c r="E310" s="265"/>
      <c r="F310" s="265" t="s">
        <v>1674</v>
      </c>
      <c r="G310" s="264">
        <v>3</v>
      </c>
      <c r="H310" s="264"/>
      <c r="I310" s="279"/>
      <c r="J310" s="268"/>
      <c r="K310" s="264" t="str">
        <f t="shared" si="18"/>
        <v/>
      </c>
      <c r="N310" s="89" t="s">
        <v>3193</v>
      </c>
      <c r="P310" s="89">
        <f t="shared" si="21"/>
        <v>69</v>
      </c>
      <c r="Q310" s="263" t="str">
        <f t="shared" si="22"/>
        <v/>
      </c>
      <c r="R310" s="267"/>
    </row>
    <row r="311" spans="1:18" x14ac:dyDescent="0.2">
      <c r="A311" s="263" t="s">
        <v>3342</v>
      </c>
      <c r="B311" s="264" t="str">
        <f t="shared" si="19"/>
        <v/>
      </c>
      <c r="C311" s="264" t="str">
        <f t="shared" si="20"/>
        <v/>
      </c>
      <c r="D311" s="265"/>
      <c r="E311" s="265"/>
      <c r="F311" s="265" t="s">
        <v>1673</v>
      </c>
      <c r="G311" s="264">
        <v>4</v>
      </c>
      <c r="H311" s="264"/>
      <c r="I311" s="279"/>
      <c r="J311" s="268"/>
      <c r="K311" s="264" t="str">
        <f t="shared" si="18"/>
        <v/>
      </c>
      <c r="N311" s="89" t="s">
        <v>3193</v>
      </c>
      <c r="P311" s="89">
        <f t="shared" si="21"/>
        <v>69</v>
      </c>
      <c r="Q311" s="263" t="str">
        <f t="shared" si="22"/>
        <v/>
      </c>
      <c r="R311" s="267"/>
    </row>
    <row r="312" spans="1:18" x14ac:dyDescent="0.2">
      <c r="A312" s="263" t="s">
        <v>3342</v>
      </c>
      <c r="B312" s="264" t="str">
        <f t="shared" si="19"/>
        <v/>
      </c>
      <c r="C312" s="264" t="str">
        <f t="shared" si="20"/>
        <v/>
      </c>
      <c r="D312" s="265"/>
      <c r="E312" s="265"/>
      <c r="F312" s="265" t="s">
        <v>1997</v>
      </c>
      <c r="G312" s="264">
        <v>5</v>
      </c>
      <c r="H312" s="264"/>
      <c r="I312" s="279"/>
      <c r="J312" s="268"/>
      <c r="K312" s="264" t="str">
        <f t="shared" ref="K312:K336" si="23">IF(I312&lt;&gt;"","N.14."&amp;RIGHT(A312,2)&amp;".3","")</f>
        <v/>
      </c>
      <c r="N312" s="89" t="s">
        <v>3193</v>
      </c>
      <c r="P312" s="89">
        <f t="shared" si="21"/>
        <v>69</v>
      </c>
      <c r="Q312" s="263" t="str">
        <f t="shared" si="22"/>
        <v/>
      </c>
      <c r="R312" s="267"/>
    </row>
    <row r="313" spans="1:18" ht="33.75" x14ac:dyDescent="0.2">
      <c r="A313" s="263" t="s">
        <v>3555</v>
      </c>
      <c r="B313" s="264" t="str">
        <f t="shared" si="19"/>
        <v>dosisu12</v>
      </c>
      <c r="C313" s="264" t="str">
        <f t="shared" si="20"/>
        <v>AKTUELL</v>
      </c>
      <c r="D313" s="265" t="s">
        <v>3544</v>
      </c>
      <c r="E313" s="265" t="s">
        <v>1467</v>
      </c>
      <c r="F313" s="265" t="s">
        <v>583</v>
      </c>
      <c r="G313" s="264">
        <v>0</v>
      </c>
      <c r="H313" s="264" t="s">
        <v>449</v>
      </c>
      <c r="I313" s="272">
        <v>0</v>
      </c>
      <c r="J313" s="268" t="s">
        <v>1940</v>
      </c>
      <c r="K313" s="264" t="str">
        <f t="shared" si="23"/>
        <v>N.14.12.3</v>
      </c>
      <c r="N313" s="89" t="s">
        <v>3193</v>
      </c>
      <c r="O313" s="89" t="s">
        <v>3193</v>
      </c>
      <c r="P313" s="89">
        <f t="shared" si="21"/>
        <v>69</v>
      </c>
      <c r="Q313" s="263" t="str">
        <f t="shared" si="22"/>
        <v>nrwa_dosisu12</v>
      </c>
      <c r="R313" s="267" t="s">
        <v>2001</v>
      </c>
    </row>
    <row r="314" spans="1:18" x14ac:dyDescent="0.2">
      <c r="A314" s="263" t="s">
        <v>3342</v>
      </c>
      <c r="B314" s="264" t="str">
        <f t="shared" si="19"/>
        <v/>
      </c>
      <c r="C314" s="264" t="str">
        <f t="shared" si="20"/>
        <v/>
      </c>
      <c r="D314" s="265"/>
      <c r="E314" s="265"/>
      <c r="F314" s="265" t="s">
        <v>1996</v>
      </c>
      <c r="G314" s="264">
        <v>1</v>
      </c>
      <c r="H314" s="264"/>
      <c r="I314" s="279"/>
      <c r="J314" s="268"/>
      <c r="K314" s="264" t="str">
        <f t="shared" si="23"/>
        <v/>
      </c>
      <c r="N314" s="89" t="s">
        <v>3193</v>
      </c>
      <c r="P314" s="89">
        <f t="shared" si="21"/>
        <v>69</v>
      </c>
      <c r="Q314" s="263" t="str">
        <f t="shared" si="22"/>
        <v/>
      </c>
      <c r="R314" s="267"/>
    </row>
    <row r="315" spans="1:18" x14ac:dyDescent="0.2">
      <c r="A315" s="263" t="s">
        <v>3342</v>
      </c>
      <c r="B315" s="264" t="str">
        <f t="shared" si="19"/>
        <v/>
      </c>
      <c r="C315" s="264" t="str">
        <f t="shared" si="20"/>
        <v/>
      </c>
      <c r="D315" s="265"/>
      <c r="E315" s="265"/>
      <c r="F315" s="265" t="s">
        <v>1675</v>
      </c>
      <c r="G315" s="264">
        <v>2</v>
      </c>
      <c r="H315" s="264"/>
      <c r="I315" s="279"/>
      <c r="J315" s="268"/>
      <c r="K315" s="264" t="str">
        <f t="shared" si="23"/>
        <v/>
      </c>
      <c r="N315" s="89" t="s">
        <v>3193</v>
      </c>
      <c r="P315" s="89">
        <f t="shared" si="21"/>
        <v>69</v>
      </c>
      <c r="Q315" s="263" t="str">
        <f t="shared" si="22"/>
        <v/>
      </c>
      <c r="R315" s="267"/>
    </row>
    <row r="316" spans="1:18" x14ac:dyDescent="0.2">
      <c r="A316" s="263" t="s">
        <v>3342</v>
      </c>
      <c r="B316" s="264" t="str">
        <f t="shared" si="19"/>
        <v/>
      </c>
      <c r="C316" s="264" t="str">
        <f t="shared" si="20"/>
        <v/>
      </c>
      <c r="D316" s="265"/>
      <c r="E316" s="265"/>
      <c r="F316" s="265" t="s">
        <v>1674</v>
      </c>
      <c r="G316" s="264">
        <v>3</v>
      </c>
      <c r="H316" s="264"/>
      <c r="I316" s="279"/>
      <c r="J316" s="268"/>
      <c r="K316" s="264" t="str">
        <f t="shared" si="23"/>
        <v/>
      </c>
      <c r="N316" s="89" t="s">
        <v>3193</v>
      </c>
      <c r="P316" s="89">
        <f t="shared" si="21"/>
        <v>69</v>
      </c>
      <c r="Q316" s="263" t="str">
        <f t="shared" si="22"/>
        <v/>
      </c>
      <c r="R316" s="267"/>
    </row>
    <row r="317" spans="1:18" x14ac:dyDescent="0.2">
      <c r="A317" s="263" t="s">
        <v>3342</v>
      </c>
      <c r="B317" s="264" t="str">
        <f t="shared" si="19"/>
        <v/>
      </c>
      <c r="C317" s="264" t="str">
        <f t="shared" si="20"/>
        <v/>
      </c>
      <c r="D317" s="265"/>
      <c r="E317" s="265"/>
      <c r="F317" s="265" t="s">
        <v>1673</v>
      </c>
      <c r="G317" s="264">
        <v>4</v>
      </c>
      <c r="H317" s="264"/>
      <c r="I317" s="279"/>
      <c r="J317" s="268"/>
      <c r="K317" s="264" t="str">
        <f t="shared" si="23"/>
        <v/>
      </c>
      <c r="N317" s="89" t="s">
        <v>3193</v>
      </c>
      <c r="P317" s="89">
        <f t="shared" si="21"/>
        <v>69</v>
      </c>
      <c r="Q317" s="263" t="str">
        <f t="shared" si="22"/>
        <v/>
      </c>
      <c r="R317" s="267"/>
    </row>
    <row r="318" spans="1:18" x14ac:dyDescent="0.2">
      <c r="A318" s="263" t="s">
        <v>3342</v>
      </c>
      <c r="B318" s="264" t="str">
        <f t="shared" si="19"/>
        <v/>
      </c>
      <c r="C318" s="264" t="str">
        <f t="shared" si="20"/>
        <v/>
      </c>
      <c r="D318" s="265"/>
      <c r="E318" s="265"/>
      <c r="F318" s="265" t="s">
        <v>1997</v>
      </c>
      <c r="G318" s="264">
        <v>5</v>
      </c>
      <c r="H318" s="264"/>
      <c r="I318" s="279"/>
      <c r="J318" s="268"/>
      <c r="K318" s="264" t="str">
        <f t="shared" si="23"/>
        <v/>
      </c>
      <c r="N318" s="89" t="s">
        <v>3193</v>
      </c>
      <c r="P318" s="89">
        <f t="shared" si="21"/>
        <v>69</v>
      </c>
      <c r="Q318" s="263" t="str">
        <f t="shared" si="22"/>
        <v/>
      </c>
      <c r="R318" s="267"/>
    </row>
    <row r="319" spans="1:18" ht="33.75" x14ac:dyDescent="0.2">
      <c r="A319" s="263" t="s">
        <v>3556</v>
      </c>
      <c r="B319" s="264" t="str">
        <f t="shared" si="19"/>
        <v>dosisu13</v>
      </c>
      <c r="C319" s="264" t="str">
        <f t="shared" si="20"/>
        <v>AKTUELL</v>
      </c>
      <c r="D319" s="265" t="s">
        <v>3544</v>
      </c>
      <c r="E319" s="265" t="s">
        <v>1466</v>
      </c>
      <c r="F319" s="265" t="s">
        <v>583</v>
      </c>
      <c r="G319" s="264">
        <v>0</v>
      </c>
      <c r="H319" s="264" t="s">
        <v>449</v>
      </c>
      <c r="I319" s="272">
        <v>0</v>
      </c>
      <c r="J319" s="268" t="s">
        <v>1941</v>
      </c>
      <c r="K319" s="264" t="str">
        <f t="shared" si="23"/>
        <v>N.14.13.3</v>
      </c>
      <c r="N319" s="89" t="s">
        <v>3193</v>
      </c>
      <c r="O319" s="89" t="s">
        <v>3193</v>
      </c>
      <c r="P319" s="89">
        <f t="shared" si="21"/>
        <v>69</v>
      </c>
      <c r="Q319" s="263" t="str">
        <f t="shared" si="22"/>
        <v>nrwa_dosisu13</v>
      </c>
      <c r="R319" s="267" t="s">
        <v>1686</v>
      </c>
    </row>
    <row r="320" spans="1:18" x14ac:dyDescent="0.2">
      <c r="A320" s="263" t="s">
        <v>3342</v>
      </c>
      <c r="B320" s="264" t="str">
        <f t="shared" si="19"/>
        <v/>
      </c>
      <c r="C320" s="264" t="str">
        <f t="shared" si="20"/>
        <v/>
      </c>
      <c r="D320" s="265"/>
      <c r="E320" s="265"/>
      <c r="F320" s="265" t="s">
        <v>1996</v>
      </c>
      <c r="G320" s="264">
        <v>1</v>
      </c>
      <c r="H320" s="264"/>
      <c r="I320" s="279"/>
      <c r="J320" s="268"/>
      <c r="K320" s="264" t="str">
        <f t="shared" si="23"/>
        <v/>
      </c>
      <c r="N320" s="89" t="s">
        <v>3193</v>
      </c>
      <c r="P320" s="89">
        <f t="shared" si="21"/>
        <v>69</v>
      </c>
      <c r="Q320" s="263" t="str">
        <f t="shared" si="22"/>
        <v/>
      </c>
      <c r="R320" s="267"/>
    </row>
    <row r="321" spans="1:18" x14ac:dyDescent="0.2">
      <c r="A321" s="263" t="s">
        <v>3342</v>
      </c>
      <c r="B321" s="264" t="str">
        <f t="shared" si="19"/>
        <v/>
      </c>
      <c r="C321" s="264" t="str">
        <f t="shared" si="20"/>
        <v/>
      </c>
      <c r="D321" s="265"/>
      <c r="E321" s="265"/>
      <c r="F321" s="265" t="s">
        <v>1675</v>
      </c>
      <c r="G321" s="264">
        <v>2</v>
      </c>
      <c r="H321" s="264"/>
      <c r="I321" s="279"/>
      <c r="J321" s="268"/>
      <c r="K321" s="264" t="str">
        <f t="shared" si="23"/>
        <v/>
      </c>
      <c r="N321" s="89" t="s">
        <v>3193</v>
      </c>
      <c r="P321" s="89">
        <f t="shared" si="21"/>
        <v>69</v>
      </c>
      <c r="Q321" s="263" t="str">
        <f t="shared" si="22"/>
        <v/>
      </c>
      <c r="R321" s="267"/>
    </row>
    <row r="322" spans="1:18" x14ac:dyDescent="0.2">
      <c r="A322" s="263" t="s">
        <v>3342</v>
      </c>
      <c r="B322" s="264" t="str">
        <f t="shared" si="19"/>
        <v/>
      </c>
      <c r="C322" s="264" t="str">
        <f t="shared" si="20"/>
        <v/>
      </c>
      <c r="D322" s="265"/>
      <c r="E322" s="265"/>
      <c r="F322" s="265" t="s">
        <v>1674</v>
      </c>
      <c r="G322" s="264">
        <v>3</v>
      </c>
      <c r="H322" s="264"/>
      <c r="I322" s="279"/>
      <c r="J322" s="268"/>
      <c r="K322" s="264" t="str">
        <f t="shared" si="23"/>
        <v/>
      </c>
      <c r="N322" s="89" t="s">
        <v>3193</v>
      </c>
      <c r="P322" s="89">
        <f t="shared" si="21"/>
        <v>69</v>
      </c>
      <c r="Q322" s="263" t="str">
        <f t="shared" si="22"/>
        <v/>
      </c>
      <c r="R322" s="267"/>
    </row>
    <row r="323" spans="1:18" x14ac:dyDescent="0.2">
      <c r="A323" s="263" t="s">
        <v>3342</v>
      </c>
      <c r="B323" s="264" t="str">
        <f t="shared" si="19"/>
        <v/>
      </c>
      <c r="C323" s="264" t="str">
        <f t="shared" si="20"/>
        <v/>
      </c>
      <c r="D323" s="265"/>
      <c r="E323" s="265"/>
      <c r="F323" s="265" t="s">
        <v>1673</v>
      </c>
      <c r="G323" s="264">
        <v>4</v>
      </c>
      <c r="H323" s="264"/>
      <c r="I323" s="279"/>
      <c r="J323" s="268"/>
      <c r="K323" s="264" t="str">
        <f t="shared" si="23"/>
        <v/>
      </c>
      <c r="N323" s="89" t="s">
        <v>3193</v>
      </c>
      <c r="P323" s="89">
        <f t="shared" si="21"/>
        <v>69</v>
      </c>
      <c r="Q323" s="263" t="str">
        <f t="shared" si="22"/>
        <v/>
      </c>
      <c r="R323" s="267"/>
    </row>
    <row r="324" spans="1:18" x14ac:dyDescent="0.2">
      <c r="A324" s="263" t="s">
        <v>3342</v>
      </c>
      <c r="B324" s="264" t="str">
        <f t="shared" si="19"/>
        <v/>
      </c>
      <c r="C324" s="264" t="str">
        <f t="shared" si="20"/>
        <v/>
      </c>
      <c r="D324" s="265"/>
      <c r="E324" s="265"/>
      <c r="F324" s="265" t="s">
        <v>1997</v>
      </c>
      <c r="G324" s="264">
        <v>5</v>
      </c>
      <c r="H324" s="264"/>
      <c r="I324" s="279"/>
      <c r="J324" s="268"/>
      <c r="K324" s="264" t="str">
        <f t="shared" si="23"/>
        <v/>
      </c>
      <c r="N324" s="89" t="s">
        <v>3193</v>
      </c>
      <c r="P324" s="89">
        <f t="shared" si="21"/>
        <v>69</v>
      </c>
      <c r="Q324" s="263" t="str">
        <f t="shared" si="22"/>
        <v/>
      </c>
      <c r="R324" s="267"/>
    </row>
    <row r="325" spans="1:18" ht="33.75" x14ac:dyDescent="0.2">
      <c r="A325" s="263" t="s">
        <v>3557</v>
      </c>
      <c r="B325" s="264" t="str">
        <f t="shared" si="19"/>
        <v>dosisu14</v>
      </c>
      <c r="C325" s="264" t="str">
        <f t="shared" si="20"/>
        <v>AKTUELL</v>
      </c>
      <c r="D325" s="265" t="s">
        <v>3544</v>
      </c>
      <c r="E325" s="265" t="s">
        <v>1465</v>
      </c>
      <c r="F325" s="265" t="s">
        <v>583</v>
      </c>
      <c r="G325" s="264">
        <v>0</v>
      </c>
      <c r="H325" s="264" t="s">
        <v>449</v>
      </c>
      <c r="I325" s="272">
        <v>0</v>
      </c>
      <c r="J325" s="268" t="s">
        <v>1942</v>
      </c>
      <c r="K325" s="264" t="str">
        <f t="shared" si="23"/>
        <v>N.14.14.3</v>
      </c>
      <c r="N325" s="89" t="s">
        <v>3193</v>
      </c>
      <c r="O325" s="89" t="s">
        <v>3193</v>
      </c>
      <c r="P325" s="89">
        <f t="shared" si="21"/>
        <v>69</v>
      </c>
      <c r="Q325" s="263" t="str">
        <f t="shared" si="22"/>
        <v>nrwa_dosisu14</v>
      </c>
      <c r="R325" s="267" t="s">
        <v>1998</v>
      </c>
    </row>
    <row r="326" spans="1:18" x14ac:dyDescent="0.2">
      <c r="A326" s="263" t="s">
        <v>3342</v>
      </c>
      <c r="B326" s="264" t="str">
        <f t="shared" si="19"/>
        <v/>
      </c>
      <c r="C326" s="264" t="str">
        <f t="shared" si="20"/>
        <v/>
      </c>
      <c r="D326" s="265"/>
      <c r="E326" s="265"/>
      <c r="F326" s="265" t="s">
        <v>1996</v>
      </c>
      <c r="G326" s="264">
        <v>1</v>
      </c>
      <c r="H326" s="264"/>
      <c r="I326" s="279"/>
      <c r="J326" s="268"/>
      <c r="K326" s="264" t="str">
        <f t="shared" si="23"/>
        <v/>
      </c>
      <c r="N326" s="89" t="s">
        <v>3193</v>
      </c>
      <c r="P326" s="89">
        <f t="shared" si="21"/>
        <v>69</v>
      </c>
      <c r="Q326" s="263" t="str">
        <f t="shared" si="22"/>
        <v/>
      </c>
      <c r="R326" s="267"/>
    </row>
    <row r="327" spans="1:18" x14ac:dyDescent="0.2">
      <c r="A327" s="263" t="s">
        <v>3342</v>
      </c>
      <c r="B327" s="264" t="str">
        <f t="shared" si="19"/>
        <v/>
      </c>
      <c r="C327" s="264" t="str">
        <f t="shared" si="20"/>
        <v/>
      </c>
      <c r="D327" s="265"/>
      <c r="E327" s="265"/>
      <c r="F327" s="265" t="s">
        <v>1675</v>
      </c>
      <c r="G327" s="264">
        <v>2</v>
      </c>
      <c r="H327" s="264"/>
      <c r="I327" s="279"/>
      <c r="J327" s="268"/>
      <c r="K327" s="264" t="str">
        <f t="shared" si="23"/>
        <v/>
      </c>
      <c r="N327" s="89" t="s">
        <v>3193</v>
      </c>
      <c r="P327" s="89">
        <f t="shared" si="21"/>
        <v>69</v>
      </c>
      <c r="Q327" s="263" t="str">
        <f t="shared" si="22"/>
        <v/>
      </c>
      <c r="R327" s="267"/>
    </row>
    <row r="328" spans="1:18" x14ac:dyDescent="0.2">
      <c r="A328" s="263" t="s">
        <v>3342</v>
      </c>
      <c r="B328" s="264" t="str">
        <f t="shared" ref="B328:B391" si="24">IF(A328&lt;&gt;"",IF(O328="x",R328,P328),"")</f>
        <v/>
      </c>
      <c r="C328" s="264" t="str">
        <f t="shared" ref="C328:C391" si="25">IF(A328&lt;&gt;"",IF(N328="x","AKTUELL","BEGINN"),"")</f>
        <v/>
      </c>
      <c r="D328" s="265"/>
      <c r="E328" s="265"/>
      <c r="F328" s="265" t="s">
        <v>1674</v>
      </c>
      <c r="G328" s="264">
        <v>3</v>
      </c>
      <c r="H328" s="264"/>
      <c r="I328" s="279"/>
      <c r="J328" s="268"/>
      <c r="K328" s="264" t="str">
        <f t="shared" si="23"/>
        <v/>
      </c>
      <c r="N328" s="89" t="s">
        <v>3193</v>
      </c>
      <c r="P328" s="89">
        <f t="shared" ref="P328:P391" si="26">IF(AND(O328="",A328&lt;&gt;""),P327+1,P327)</f>
        <v>69</v>
      </c>
      <c r="Q328" s="263" t="str">
        <f t="shared" ref="Q328:Q391" si="27">IF(R328&lt;&gt;"",IF(M328="x",$M$1&amp;R328,IF(N328="x",$N$1&amp;R328,"")),"")</f>
        <v/>
      </c>
      <c r="R328" s="267"/>
    </row>
    <row r="329" spans="1:18" x14ac:dyDescent="0.2">
      <c r="A329" s="263" t="s">
        <v>3342</v>
      </c>
      <c r="B329" s="264" t="str">
        <f t="shared" si="24"/>
        <v/>
      </c>
      <c r="C329" s="264" t="str">
        <f t="shared" si="25"/>
        <v/>
      </c>
      <c r="D329" s="265"/>
      <c r="E329" s="265"/>
      <c r="F329" s="265" t="s">
        <v>1673</v>
      </c>
      <c r="G329" s="264">
        <v>4</v>
      </c>
      <c r="H329" s="264"/>
      <c r="I329" s="279"/>
      <c r="J329" s="268"/>
      <c r="K329" s="264" t="str">
        <f t="shared" si="23"/>
        <v/>
      </c>
      <c r="N329" s="89" t="s">
        <v>3193</v>
      </c>
      <c r="P329" s="89">
        <f t="shared" si="26"/>
        <v>69</v>
      </c>
      <c r="Q329" s="263" t="str">
        <f t="shared" si="27"/>
        <v/>
      </c>
      <c r="R329" s="267"/>
    </row>
    <row r="330" spans="1:18" x14ac:dyDescent="0.2">
      <c r="A330" s="263" t="s">
        <v>3342</v>
      </c>
      <c r="B330" s="264" t="str">
        <f t="shared" si="24"/>
        <v/>
      </c>
      <c r="C330" s="264" t="str">
        <f t="shared" si="25"/>
        <v/>
      </c>
      <c r="D330" s="265"/>
      <c r="E330" s="265"/>
      <c r="F330" s="265" t="s">
        <v>1997</v>
      </c>
      <c r="G330" s="264">
        <v>5</v>
      </c>
      <c r="H330" s="264"/>
      <c r="I330" s="279"/>
      <c r="J330" s="268"/>
      <c r="K330" s="264" t="str">
        <f t="shared" si="23"/>
        <v/>
      </c>
      <c r="N330" s="89" t="s">
        <v>3193</v>
      </c>
      <c r="P330" s="89">
        <f t="shared" si="26"/>
        <v>69</v>
      </c>
      <c r="Q330" s="263" t="str">
        <f t="shared" si="27"/>
        <v/>
      </c>
      <c r="R330" s="267"/>
    </row>
    <row r="331" spans="1:18" ht="33.75" x14ac:dyDescent="0.2">
      <c r="A331" s="263" t="s">
        <v>3558</v>
      </c>
      <c r="B331" s="264" t="str">
        <f t="shared" si="24"/>
        <v>dosisu15</v>
      </c>
      <c r="C331" s="264" t="str">
        <f t="shared" si="25"/>
        <v>AKTUELL</v>
      </c>
      <c r="D331" s="265" t="s">
        <v>3544</v>
      </c>
      <c r="E331" s="265" t="s">
        <v>1464</v>
      </c>
      <c r="F331" s="265" t="s">
        <v>583</v>
      </c>
      <c r="G331" s="264">
        <v>0</v>
      </c>
      <c r="H331" s="264" t="s">
        <v>449</v>
      </c>
      <c r="I331" s="272">
        <v>0</v>
      </c>
      <c r="J331" s="268" t="s">
        <v>1943</v>
      </c>
      <c r="K331" s="264" t="str">
        <f t="shared" si="23"/>
        <v>N.14.15.3</v>
      </c>
      <c r="N331" s="89" t="s">
        <v>3193</v>
      </c>
      <c r="O331" s="89" t="s">
        <v>3193</v>
      </c>
      <c r="P331" s="89">
        <f t="shared" si="26"/>
        <v>69</v>
      </c>
      <c r="Q331" s="263" t="str">
        <f t="shared" si="27"/>
        <v>nrwa_dosisu15</v>
      </c>
      <c r="R331" s="267" t="s">
        <v>1999</v>
      </c>
    </row>
    <row r="332" spans="1:18" x14ac:dyDescent="0.2">
      <c r="A332" s="263" t="s">
        <v>3342</v>
      </c>
      <c r="B332" s="264" t="str">
        <f t="shared" si="24"/>
        <v/>
      </c>
      <c r="C332" s="264" t="str">
        <f t="shared" si="25"/>
        <v/>
      </c>
      <c r="D332" s="265"/>
      <c r="E332" s="265"/>
      <c r="F332" s="265" t="s">
        <v>1996</v>
      </c>
      <c r="G332" s="264">
        <v>1</v>
      </c>
      <c r="H332" s="264"/>
      <c r="I332" s="279"/>
      <c r="J332" s="268"/>
      <c r="K332" s="264" t="str">
        <f t="shared" si="23"/>
        <v/>
      </c>
      <c r="N332" s="89" t="s">
        <v>3193</v>
      </c>
      <c r="P332" s="89">
        <f t="shared" si="26"/>
        <v>69</v>
      </c>
      <c r="Q332" s="263" t="str">
        <f t="shared" si="27"/>
        <v/>
      </c>
      <c r="R332" s="267"/>
    </row>
    <row r="333" spans="1:18" x14ac:dyDescent="0.2">
      <c r="A333" s="263" t="s">
        <v>3342</v>
      </c>
      <c r="B333" s="264" t="str">
        <f t="shared" si="24"/>
        <v/>
      </c>
      <c r="C333" s="264" t="str">
        <f t="shared" si="25"/>
        <v/>
      </c>
      <c r="D333" s="265"/>
      <c r="E333" s="265"/>
      <c r="F333" s="265" t="s">
        <v>1675</v>
      </c>
      <c r="G333" s="264">
        <v>2</v>
      </c>
      <c r="H333" s="264"/>
      <c r="I333" s="279"/>
      <c r="J333" s="268"/>
      <c r="K333" s="264" t="str">
        <f t="shared" si="23"/>
        <v/>
      </c>
      <c r="N333" s="89" t="s">
        <v>3193</v>
      </c>
      <c r="P333" s="89">
        <f t="shared" si="26"/>
        <v>69</v>
      </c>
      <c r="Q333" s="263" t="str">
        <f t="shared" si="27"/>
        <v/>
      </c>
      <c r="R333" s="267"/>
    </row>
    <row r="334" spans="1:18" x14ac:dyDescent="0.2">
      <c r="A334" s="263" t="s">
        <v>3342</v>
      </c>
      <c r="B334" s="264" t="str">
        <f t="shared" si="24"/>
        <v/>
      </c>
      <c r="C334" s="264" t="str">
        <f t="shared" si="25"/>
        <v/>
      </c>
      <c r="D334" s="265"/>
      <c r="E334" s="265"/>
      <c r="F334" s="265" t="s">
        <v>1674</v>
      </c>
      <c r="G334" s="264">
        <v>3</v>
      </c>
      <c r="H334" s="264"/>
      <c r="I334" s="279"/>
      <c r="J334" s="268"/>
      <c r="K334" s="264" t="str">
        <f t="shared" si="23"/>
        <v/>
      </c>
      <c r="N334" s="89" t="s">
        <v>3193</v>
      </c>
      <c r="P334" s="89">
        <f t="shared" si="26"/>
        <v>69</v>
      </c>
      <c r="Q334" s="263" t="str">
        <f t="shared" si="27"/>
        <v/>
      </c>
      <c r="R334" s="267"/>
    </row>
    <row r="335" spans="1:18" x14ac:dyDescent="0.2">
      <c r="A335" s="263" t="s">
        <v>3342</v>
      </c>
      <c r="B335" s="264" t="str">
        <f t="shared" si="24"/>
        <v/>
      </c>
      <c r="C335" s="264" t="str">
        <f t="shared" si="25"/>
        <v/>
      </c>
      <c r="D335" s="265"/>
      <c r="E335" s="265"/>
      <c r="F335" s="265" t="s">
        <v>1673</v>
      </c>
      <c r="G335" s="264">
        <v>4</v>
      </c>
      <c r="H335" s="264"/>
      <c r="I335" s="279"/>
      <c r="J335" s="268"/>
      <c r="K335" s="264" t="str">
        <f t="shared" si="23"/>
        <v/>
      </c>
      <c r="N335" s="89" t="s">
        <v>3193</v>
      </c>
      <c r="P335" s="89">
        <f t="shared" si="26"/>
        <v>69</v>
      </c>
      <c r="Q335" s="263" t="str">
        <f t="shared" si="27"/>
        <v/>
      </c>
      <c r="R335" s="267"/>
    </row>
    <row r="336" spans="1:18" x14ac:dyDescent="0.2">
      <c r="A336" s="263" t="s">
        <v>3342</v>
      </c>
      <c r="B336" s="264" t="str">
        <f t="shared" si="24"/>
        <v/>
      </c>
      <c r="C336" s="264" t="str">
        <f t="shared" si="25"/>
        <v/>
      </c>
      <c r="D336" s="265"/>
      <c r="E336" s="265"/>
      <c r="F336" s="265" t="s">
        <v>1997</v>
      </c>
      <c r="G336" s="264">
        <v>5</v>
      </c>
      <c r="H336" s="264"/>
      <c r="I336" s="279"/>
      <c r="J336" s="268"/>
      <c r="K336" s="264" t="str">
        <f t="shared" si="23"/>
        <v/>
      </c>
      <c r="N336" s="89" t="s">
        <v>3193</v>
      </c>
      <c r="P336" s="89">
        <f t="shared" si="26"/>
        <v>69</v>
      </c>
      <c r="Q336" s="263" t="str">
        <f t="shared" si="27"/>
        <v/>
      </c>
      <c r="R336" s="267"/>
    </row>
    <row r="337" spans="1:18" ht="45" x14ac:dyDescent="0.2">
      <c r="A337" s="263" t="s">
        <v>3559</v>
      </c>
      <c r="B337" s="264">
        <f t="shared" si="24"/>
        <v>70</v>
      </c>
      <c r="C337" s="264" t="str">
        <f t="shared" si="25"/>
        <v>AKTUELL</v>
      </c>
      <c r="D337" s="265" t="s">
        <v>829</v>
      </c>
      <c r="E337" s="265" t="s">
        <v>1462</v>
      </c>
      <c r="F337" s="265" t="s">
        <v>583</v>
      </c>
      <c r="G337" s="264">
        <v>0</v>
      </c>
      <c r="H337" s="264" t="s">
        <v>449</v>
      </c>
      <c r="I337" s="272">
        <v>0</v>
      </c>
      <c r="J337" s="268" t="s">
        <v>1944</v>
      </c>
      <c r="K337" s="264" t="str">
        <f>IF(I337&lt;&gt;"","N.14."&amp;RIGHT(A337,2)&amp;".4","")</f>
        <v>N.14.01.4</v>
      </c>
      <c r="N337" s="89" t="s">
        <v>3193</v>
      </c>
      <c r="P337" s="89">
        <f t="shared" si="26"/>
        <v>70</v>
      </c>
      <c r="Q337" s="263" t="str">
        <f t="shared" si="27"/>
        <v>nrwa_konavsu01</v>
      </c>
      <c r="R337" s="267" t="s">
        <v>1564</v>
      </c>
    </row>
    <row r="338" spans="1:18" x14ac:dyDescent="0.2">
      <c r="A338" s="263" t="s">
        <v>3342</v>
      </c>
      <c r="B338" s="264" t="str">
        <f t="shared" si="24"/>
        <v/>
      </c>
      <c r="C338" s="264" t="str">
        <f t="shared" si="25"/>
        <v/>
      </c>
      <c r="D338" s="265"/>
      <c r="E338" s="265"/>
      <c r="F338" s="265" t="s">
        <v>577</v>
      </c>
      <c r="G338" s="264">
        <v>1</v>
      </c>
      <c r="H338" s="264"/>
      <c r="I338" s="279"/>
      <c r="J338" s="268"/>
      <c r="K338" s="264" t="str">
        <f t="shared" ref="K338:K381" si="28">IF(I338&lt;&gt;"","N.14."&amp;RIGHT(A338,2)&amp;".4","")</f>
        <v/>
      </c>
      <c r="N338" s="89" t="s">
        <v>3193</v>
      </c>
      <c r="P338" s="89">
        <f t="shared" si="26"/>
        <v>70</v>
      </c>
      <c r="Q338" s="263" t="str">
        <f t="shared" si="27"/>
        <v/>
      </c>
      <c r="R338" s="267"/>
    </row>
    <row r="339" spans="1:18" x14ac:dyDescent="0.2">
      <c r="A339" s="263" t="s">
        <v>3342</v>
      </c>
      <c r="B339" s="264" t="str">
        <f t="shared" si="24"/>
        <v/>
      </c>
      <c r="C339" s="264" t="str">
        <f t="shared" si="25"/>
        <v/>
      </c>
      <c r="D339" s="265"/>
      <c r="E339" s="265"/>
      <c r="F339" s="265" t="s">
        <v>586</v>
      </c>
      <c r="G339" s="264">
        <v>2</v>
      </c>
      <c r="H339" s="264"/>
      <c r="I339" s="279"/>
      <c r="J339" s="268"/>
      <c r="K339" s="264" t="str">
        <f t="shared" si="28"/>
        <v/>
      </c>
      <c r="N339" s="89" t="s">
        <v>3193</v>
      </c>
      <c r="P339" s="89">
        <f t="shared" si="26"/>
        <v>70</v>
      </c>
      <c r="Q339" s="263" t="str">
        <f t="shared" si="27"/>
        <v/>
      </c>
      <c r="R339" s="267"/>
    </row>
    <row r="340" spans="1:18" ht="45" x14ac:dyDescent="0.2">
      <c r="A340" s="263" t="s">
        <v>3560</v>
      </c>
      <c r="B340" s="264">
        <f t="shared" si="24"/>
        <v>71</v>
      </c>
      <c r="C340" s="264" t="str">
        <f t="shared" si="25"/>
        <v>AKTUELL</v>
      </c>
      <c r="D340" s="265" t="s">
        <v>829</v>
      </c>
      <c r="E340" s="265" t="s">
        <v>1463</v>
      </c>
      <c r="F340" s="265" t="s">
        <v>583</v>
      </c>
      <c r="G340" s="264">
        <v>0</v>
      </c>
      <c r="H340" s="264" t="s">
        <v>449</v>
      </c>
      <c r="I340" s="272">
        <v>0</v>
      </c>
      <c r="J340" s="268" t="s">
        <v>1945</v>
      </c>
      <c r="K340" s="264" t="str">
        <f t="shared" si="28"/>
        <v>N.14.02.4</v>
      </c>
      <c r="N340" s="89" t="s">
        <v>3193</v>
      </c>
      <c r="P340" s="89">
        <f t="shared" si="26"/>
        <v>71</v>
      </c>
      <c r="Q340" s="263" t="str">
        <f t="shared" si="27"/>
        <v>nrwa_konavsu02</v>
      </c>
      <c r="R340" s="267" t="s">
        <v>1565</v>
      </c>
    </row>
    <row r="341" spans="1:18" x14ac:dyDescent="0.2">
      <c r="A341" s="263" t="s">
        <v>3342</v>
      </c>
      <c r="B341" s="264" t="str">
        <f t="shared" si="24"/>
        <v/>
      </c>
      <c r="C341" s="264" t="str">
        <f t="shared" si="25"/>
        <v/>
      </c>
      <c r="D341" s="265"/>
      <c r="E341" s="265"/>
      <c r="F341" s="265" t="s">
        <v>577</v>
      </c>
      <c r="G341" s="264">
        <v>1</v>
      </c>
      <c r="H341" s="264"/>
      <c r="I341" s="279"/>
      <c r="J341" s="268"/>
      <c r="K341" s="264" t="str">
        <f t="shared" si="28"/>
        <v/>
      </c>
      <c r="N341" s="89" t="s">
        <v>3193</v>
      </c>
      <c r="P341" s="89">
        <f t="shared" si="26"/>
        <v>71</v>
      </c>
      <c r="Q341" s="263" t="str">
        <f t="shared" si="27"/>
        <v/>
      </c>
      <c r="R341" s="267"/>
    </row>
    <row r="342" spans="1:18" x14ac:dyDescent="0.2">
      <c r="A342" s="263" t="s">
        <v>3342</v>
      </c>
      <c r="B342" s="264" t="str">
        <f t="shared" si="24"/>
        <v/>
      </c>
      <c r="C342" s="264" t="str">
        <f t="shared" si="25"/>
        <v/>
      </c>
      <c r="D342" s="265"/>
      <c r="E342" s="265"/>
      <c r="F342" s="265" t="s">
        <v>586</v>
      </c>
      <c r="G342" s="264">
        <v>2</v>
      </c>
      <c r="H342" s="264"/>
      <c r="I342" s="279"/>
      <c r="J342" s="268"/>
      <c r="K342" s="264" t="str">
        <f t="shared" si="28"/>
        <v/>
      </c>
      <c r="N342" s="89" t="s">
        <v>3193</v>
      </c>
      <c r="P342" s="89">
        <f t="shared" si="26"/>
        <v>71</v>
      </c>
      <c r="Q342" s="263" t="str">
        <f t="shared" si="27"/>
        <v/>
      </c>
      <c r="R342" s="267"/>
    </row>
    <row r="343" spans="1:18" ht="45" x14ac:dyDescent="0.2">
      <c r="A343" s="263" t="s">
        <v>3561</v>
      </c>
      <c r="B343" s="264">
        <f t="shared" si="24"/>
        <v>72</v>
      </c>
      <c r="C343" s="264" t="str">
        <f t="shared" si="25"/>
        <v>AKTUELL</v>
      </c>
      <c r="D343" s="265" t="s">
        <v>829</v>
      </c>
      <c r="E343" s="265" t="s">
        <v>1470</v>
      </c>
      <c r="F343" s="265" t="s">
        <v>583</v>
      </c>
      <c r="G343" s="264">
        <v>0</v>
      </c>
      <c r="H343" s="264" t="s">
        <v>449</v>
      </c>
      <c r="I343" s="272">
        <v>0</v>
      </c>
      <c r="J343" s="268" t="s">
        <v>1946</v>
      </c>
      <c r="K343" s="264" t="str">
        <f t="shared" si="28"/>
        <v>N.14.03.4</v>
      </c>
      <c r="N343" s="89" t="s">
        <v>3193</v>
      </c>
      <c r="P343" s="89">
        <f t="shared" si="26"/>
        <v>72</v>
      </c>
      <c r="Q343" s="263" t="str">
        <f t="shared" si="27"/>
        <v>nrwa_konavsu03</v>
      </c>
      <c r="R343" s="267" t="s">
        <v>1566</v>
      </c>
    </row>
    <row r="344" spans="1:18" x14ac:dyDescent="0.2">
      <c r="A344" s="263" t="s">
        <v>3342</v>
      </c>
      <c r="B344" s="264" t="str">
        <f t="shared" si="24"/>
        <v/>
      </c>
      <c r="C344" s="264" t="str">
        <f t="shared" si="25"/>
        <v/>
      </c>
      <c r="D344" s="265"/>
      <c r="E344" s="265"/>
      <c r="F344" s="265" t="s">
        <v>577</v>
      </c>
      <c r="G344" s="264">
        <v>1</v>
      </c>
      <c r="H344" s="264"/>
      <c r="I344" s="279"/>
      <c r="J344" s="268"/>
      <c r="K344" s="264" t="str">
        <f t="shared" si="28"/>
        <v/>
      </c>
      <c r="N344" s="89" t="s">
        <v>3193</v>
      </c>
      <c r="P344" s="89">
        <f t="shared" si="26"/>
        <v>72</v>
      </c>
      <c r="Q344" s="263" t="str">
        <f t="shared" si="27"/>
        <v/>
      </c>
      <c r="R344" s="267"/>
    </row>
    <row r="345" spans="1:18" x14ac:dyDescent="0.2">
      <c r="A345" s="263" t="s">
        <v>3342</v>
      </c>
      <c r="B345" s="264" t="str">
        <f t="shared" si="24"/>
        <v/>
      </c>
      <c r="C345" s="264" t="str">
        <f t="shared" si="25"/>
        <v/>
      </c>
      <c r="D345" s="265"/>
      <c r="E345" s="265"/>
      <c r="F345" s="265" t="s">
        <v>586</v>
      </c>
      <c r="G345" s="264">
        <v>2</v>
      </c>
      <c r="H345" s="264"/>
      <c r="I345" s="279"/>
      <c r="J345" s="268"/>
      <c r="K345" s="264" t="str">
        <f t="shared" si="28"/>
        <v/>
      </c>
      <c r="N345" s="89" t="s">
        <v>3193</v>
      </c>
      <c r="P345" s="89">
        <f t="shared" si="26"/>
        <v>72</v>
      </c>
      <c r="Q345" s="263" t="str">
        <f t="shared" si="27"/>
        <v/>
      </c>
      <c r="R345" s="267"/>
    </row>
    <row r="346" spans="1:18" ht="45" x14ac:dyDescent="0.2">
      <c r="A346" s="263" t="s">
        <v>3562</v>
      </c>
      <c r="B346" s="264">
        <f t="shared" si="24"/>
        <v>73</v>
      </c>
      <c r="C346" s="264" t="str">
        <f t="shared" si="25"/>
        <v>AKTUELL</v>
      </c>
      <c r="D346" s="265" t="s">
        <v>829</v>
      </c>
      <c r="E346" s="265" t="s">
        <v>1471</v>
      </c>
      <c r="F346" s="265" t="s">
        <v>583</v>
      </c>
      <c r="G346" s="264">
        <v>0</v>
      </c>
      <c r="H346" s="264" t="s">
        <v>449</v>
      </c>
      <c r="I346" s="272">
        <v>0</v>
      </c>
      <c r="J346" s="268" t="s">
        <v>1947</v>
      </c>
      <c r="K346" s="264" t="str">
        <f t="shared" si="28"/>
        <v>N.14.04.4</v>
      </c>
      <c r="N346" s="89" t="s">
        <v>3193</v>
      </c>
      <c r="P346" s="89">
        <f t="shared" si="26"/>
        <v>73</v>
      </c>
      <c r="Q346" s="263" t="str">
        <f t="shared" si="27"/>
        <v>nrwa_konavsu04</v>
      </c>
      <c r="R346" s="267" t="s">
        <v>1567</v>
      </c>
    </row>
    <row r="347" spans="1:18" x14ac:dyDescent="0.2">
      <c r="A347" s="263" t="s">
        <v>3342</v>
      </c>
      <c r="B347" s="264" t="str">
        <f t="shared" si="24"/>
        <v/>
      </c>
      <c r="C347" s="264" t="str">
        <f t="shared" si="25"/>
        <v/>
      </c>
      <c r="D347" s="265"/>
      <c r="E347" s="265"/>
      <c r="F347" s="265" t="s">
        <v>577</v>
      </c>
      <c r="G347" s="264">
        <v>1</v>
      </c>
      <c r="H347" s="264"/>
      <c r="I347" s="279"/>
      <c r="J347" s="268"/>
      <c r="K347" s="264" t="str">
        <f t="shared" si="28"/>
        <v/>
      </c>
      <c r="N347" s="89" t="s">
        <v>3193</v>
      </c>
      <c r="P347" s="89">
        <f t="shared" si="26"/>
        <v>73</v>
      </c>
      <c r="Q347" s="263" t="str">
        <f t="shared" si="27"/>
        <v/>
      </c>
      <c r="R347" s="267"/>
    </row>
    <row r="348" spans="1:18" x14ac:dyDescent="0.2">
      <c r="A348" s="263" t="s">
        <v>3342</v>
      </c>
      <c r="B348" s="264" t="str">
        <f t="shared" si="24"/>
        <v/>
      </c>
      <c r="C348" s="264" t="str">
        <f t="shared" si="25"/>
        <v/>
      </c>
      <c r="D348" s="265"/>
      <c r="E348" s="265"/>
      <c r="F348" s="265" t="s">
        <v>586</v>
      </c>
      <c r="G348" s="264">
        <v>2</v>
      </c>
      <c r="H348" s="264"/>
      <c r="I348" s="279"/>
      <c r="J348" s="268"/>
      <c r="K348" s="264" t="str">
        <f t="shared" si="28"/>
        <v/>
      </c>
      <c r="N348" s="89" t="s">
        <v>3193</v>
      </c>
      <c r="P348" s="89">
        <f t="shared" si="26"/>
        <v>73</v>
      </c>
      <c r="Q348" s="263" t="str">
        <f t="shared" si="27"/>
        <v/>
      </c>
      <c r="R348" s="267"/>
    </row>
    <row r="349" spans="1:18" ht="45" x14ac:dyDescent="0.2">
      <c r="A349" s="263" t="s">
        <v>3563</v>
      </c>
      <c r="B349" s="264">
        <f t="shared" si="24"/>
        <v>74</v>
      </c>
      <c r="C349" s="264" t="str">
        <f t="shared" si="25"/>
        <v>AKTUELL</v>
      </c>
      <c r="D349" s="265" t="s">
        <v>829</v>
      </c>
      <c r="E349" s="265" t="s">
        <v>1472</v>
      </c>
      <c r="F349" s="265" t="s">
        <v>583</v>
      </c>
      <c r="G349" s="264">
        <v>0</v>
      </c>
      <c r="H349" s="264" t="s">
        <v>449</v>
      </c>
      <c r="I349" s="272">
        <v>0</v>
      </c>
      <c r="J349" s="268" t="s">
        <v>1948</v>
      </c>
      <c r="K349" s="264" t="str">
        <f t="shared" si="28"/>
        <v>N.14.05.4</v>
      </c>
      <c r="N349" s="89" t="s">
        <v>3193</v>
      </c>
      <c r="P349" s="89">
        <f t="shared" si="26"/>
        <v>74</v>
      </c>
      <c r="Q349" s="263" t="str">
        <f t="shared" si="27"/>
        <v>nrwa_konavsu05</v>
      </c>
      <c r="R349" s="267" t="s">
        <v>1568</v>
      </c>
    </row>
    <row r="350" spans="1:18" x14ac:dyDescent="0.2">
      <c r="A350" s="263" t="s">
        <v>3342</v>
      </c>
      <c r="B350" s="264" t="str">
        <f t="shared" si="24"/>
        <v/>
      </c>
      <c r="C350" s="264" t="str">
        <f t="shared" si="25"/>
        <v/>
      </c>
      <c r="D350" s="265"/>
      <c r="E350" s="265"/>
      <c r="F350" s="265" t="s">
        <v>577</v>
      </c>
      <c r="G350" s="264">
        <v>1</v>
      </c>
      <c r="H350" s="264"/>
      <c r="I350" s="279"/>
      <c r="J350" s="268"/>
      <c r="K350" s="264" t="str">
        <f t="shared" si="28"/>
        <v/>
      </c>
      <c r="N350" s="89" t="s">
        <v>3193</v>
      </c>
      <c r="P350" s="89">
        <f t="shared" si="26"/>
        <v>74</v>
      </c>
      <c r="Q350" s="263" t="str">
        <f t="shared" si="27"/>
        <v/>
      </c>
      <c r="R350" s="267"/>
    </row>
    <row r="351" spans="1:18" x14ac:dyDescent="0.2">
      <c r="A351" s="263" t="s">
        <v>3342</v>
      </c>
      <c r="B351" s="264" t="str">
        <f t="shared" si="24"/>
        <v/>
      </c>
      <c r="C351" s="264" t="str">
        <f t="shared" si="25"/>
        <v/>
      </c>
      <c r="D351" s="265"/>
      <c r="E351" s="265"/>
      <c r="F351" s="265" t="s">
        <v>586</v>
      </c>
      <c r="G351" s="264">
        <v>2</v>
      </c>
      <c r="H351" s="264"/>
      <c r="I351" s="279"/>
      <c r="J351" s="268"/>
      <c r="K351" s="264" t="str">
        <f t="shared" si="28"/>
        <v/>
      </c>
      <c r="N351" s="89" t="s">
        <v>3193</v>
      </c>
      <c r="P351" s="89">
        <f t="shared" si="26"/>
        <v>74</v>
      </c>
      <c r="Q351" s="263" t="str">
        <f t="shared" si="27"/>
        <v/>
      </c>
      <c r="R351" s="267"/>
    </row>
    <row r="352" spans="1:18" ht="45" x14ac:dyDescent="0.2">
      <c r="A352" s="263" t="s">
        <v>3564</v>
      </c>
      <c r="B352" s="264">
        <f t="shared" si="24"/>
        <v>75</v>
      </c>
      <c r="C352" s="264" t="str">
        <f t="shared" si="25"/>
        <v>AKTUELL</v>
      </c>
      <c r="D352" s="265" t="s">
        <v>829</v>
      </c>
      <c r="E352" s="265" t="s">
        <v>1473</v>
      </c>
      <c r="F352" s="265" t="s">
        <v>583</v>
      </c>
      <c r="G352" s="264">
        <v>0</v>
      </c>
      <c r="H352" s="264" t="s">
        <v>449</v>
      </c>
      <c r="I352" s="272">
        <v>0</v>
      </c>
      <c r="J352" s="268" t="s">
        <v>1949</v>
      </c>
      <c r="K352" s="264" t="str">
        <f t="shared" si="28"/>
        <v>N.14.06.4</v>
      </c>
      <c r="N352" s="89" t="s">
        <v>3193</v>
      </c>
      <c r="P352" s="89">
        <f t="shared" si="26"/>
        <v>75</v>
      </c>
      <c r="Q352" s="263" t="str">
        <f t="shared" si="27"/>
        <v>nrwa_konavsu06</v>
      </c>
      <c r="R352" s="267" t="s">
        <v>1569</v>
      </c>
    </row>
    <row r="353" spans="1:18" x14ac:dyDescent="0.2">
      <c r="A353" s="263" t="s">
        <v>3342</v>
      </c>
      <c r="B353" s="264" t="str">
        <f t="shared" si="24"/>
        <v/>
      </c>
      <c r="C353" s="264" t="str">
        <f t="shared" si="25"/>
        <v/>
      </c>
      <c r="D353" s="265"/>
      <c r="E353" s="265"/>
      <c r="F353" s="265" t="s">
        <v>577</v>
      </c>
      <c r="G353" s="264">
        <v>1</v>
      </c>
      <c r="H353" s="264"/>
      <c r="I353" s="279"/>
      <c r="J353" s="268"/>
      <c r="K353" s="264" t="str">
        <f t="shared" si="28"/>
        <v/>
      </c>
      <c r="N353" s="89" t="s">
        <v>3193</v>
      </c>
      <c r="P353" s="89">
        <f t="shared" si="26"/>
        <v>75</v>
      </c>
      <c r="Q353" s="263" t="str">
        <f t="shared" si="27"/>
        <v/>
      </c>
      <c r="R353" s="267"/>
    </row>
    <row r="354" spans="1:18" x14ac:dyDescent="0.2">
      <c r="A354" s="263" t="s">
        <v>3342</v>
      </c>
      <c r="B354" s="264" t="str">
        <f t="shared" si="24"/>
        <v/>
      </c>
      <c r="C354" s="264" t="str">
        <f t="shared" si="25"/>
        <v/>
      </c>
      <c r="D354" s="265"/>
      <c r="E354" s="265"/>
      <c r="F354" s="265" t="s">
        <v>586</v>
      </c>
      <c r="G354" s="264">
        <v>2</v>
      </c>
      <c r="H354" s="264"/>
      <c r="I354" s="279"/>
      <c r="J354" s="268"/>
      <c r="K354" s="264" t="str">
        <f t="shared" si="28"/>
        <v/>
      </c>
      <c r="N354" s="89" t="s">
        <v>3193</v>
      </c>
      <c r="P354" s="89">
        <f t="shared" si="26"/>
        <v>75</v>
      </c>
      <c r="Q354" s="263" t="str">
        <f t="shared" si="27"/>
        <v/>
      </c>
      <c r="R354" s="267"/>
    </row>
    <row r="355" spans="1:18" ht="45" x14ac:dyDescent="0.2">
      <c r="A355" s="263" t="s">
        <v>3565</v>
      </c>
      <c r="B355" s="264">
        <f t="shared" si="24"/>
        <v>76</v>
      </c>
      <c r="C355" s="264" t="str">
        <f t="shared" si="25"/>
        <v>AKTUELL</v>
      </c>
      <c r="D355" s="265" t="s">
        <v>829</v>
      </c>
      <c r="E355" s="265" t="s">
        <v>1474</v>
      </c>
      <c r="F355" s="265" t="s">
        <v>583</v>
      </c>
      <c r="G355" s="264">
        <v>0</v>
      </c>
      <c r="H355" s="264" t="s">
        <v>449</v>
      </c>
      <c r="I355" s="272">
        <v>0</v>
      </c>
      <c r="J355" s="268" t="s">
        <v>1950</v>
      </c>
      <c r="K355" s="264" t="str">
        <f t="shared" si="28"/>
        <v>N.14.07.4</v>
      </c>
      <c r="N355" s="89" t="s">
        <v>3193</v>
      </c>
      <c r="P355" s="89">
        <f t="shared" si="26"/>
        <v>76</v>
      </c>
      <c r="Q355" s="263" t="str">
        <f t="shared" si="27"/>
        <v>nrwa_konavsu07</v>
      </c>
      <c r="R355" s="267" t="s">
        <v>1570</v>
      </c>
    </row>
    <row r="356" spans="1:18" x14ac:dyDescent="0.2">
      <c r="A356" s="263" t="s">
        <v>3342</v>
      </c>
      <c r="B356" s="264" t="str">
        <f t="shared" si="24"/>
        <v/>
      </c>
      <c r="C356" s="264" t="str">
        <f t="shared" si="25"/>
        <v/>
      </c>
      <c r="D356" s="265"/>
      <c r="E356" s="265"/>
      <c r="F356" s="265" t="s">
        <v>577</v>
      </c>
      <c r="G356" s="264">
        <v>1</v>
      </c>
      <c r="H356" s="264"/>
      <c r="I356" s="279"/>
      <c r="J356" s="268"/>
      <c r="K356" s="264" t="str">
        <f t="shared" si="28"/>
        <v/>
      </c>
      <c r="N356" s="89" t="s">
        <v>3193</v>
      </c>
      <c r="P356" s="89">
        <f t="shared" si="26"/>
        <v>76</v>
      </c>
      <c r="Q356" s="263" t="str">
        <f t="shared" si="27"/>
        <v/>
      </c>
      <c r="R356" s="267"/>
    </row>
    <row r="357" spans="1:18" x14ac:dyDescent="0.2">
      <c r="A357" s="263" t="s">
        <v>3342</v>
      </c>
      <c r="B357" s="264" t="str">
        <f t="shared" si="24"/>
        <v/>
      </c>
      <c r="C357" s="264" t="str">
        <f t="shared" si="25"/>
        <v/>
      </c>
      <c r="D357" s="265"/>
      <c r="E357" s="265"/>
      <c r="F357" s="265" t="s">
        <v>586</v>
      </c>
      <c r="G357" s="264">
        <v>2</v>
      </c>
      <c r="H357" s="264"/>
      <c r="I357" s="279"/>
      <c r="J357" s="268"/>
      <c r="K357" s="264" t="str">
        <f t="shared" si="28"/>
        <v/>
      </c>
      <c r="N357" s="89" t="s">
        <v>3193</v>
      </c>
      <c r="P357" s="89">
        <f t="shared" si="26"/>
        <v>76</v>
      </c>
      <c r="Q357" s="263" t="str">
        <f t="shared" si="27"/>
        <v/>
      </c>
      <c r="R357" s="267"/>
    </row>
    <row r="358" spans="1:18" ht="45" x14ac:dyDescent="0.2">
      <c r="A358" s="263" t="s">
        <v>3566</v>
      </c>
      <c r="B358" s="264">
        <f t="shared" si="24"/>
        <v>77</v>
      </c>
      <c r="C358" s="264" t="str">
        <f t="shared" si="25"/>
        <v>AKTUELL</v>
      </c>
      <c r="D358" s="265" t="s">
        <v>829</v>
      </c>
      <c r="E358" s="265" t="s">
        <v>1475</v>
      </c>
      <c r="F358" s="265" t="s">
        <v>583</v>
      </c>
      <c r="G358" s="264">
        <v>0</v>
      </c>
      <c r="H358" s="264" t="s">
        <v>449</v>
      </c>
      <c r="I358" s="272">
        <v>0</v>
      </c>
      <c r="J358" s="268" t="s">
        <v>1951</v>
      </c>
      <c r="K358" s="264" t="str">
        <f t="shared" si="28"/>
        <v>N.14.08.4</v>
      </c>
      <c r="N358" s="89" t="s">
        <v>3193</v>
      </c>
      <c r="P358" s="89">
        <f t="shared" si="26"/>
        <v>77</v>
      </c>
      <c r="Q358" s="263" t="str">
        <f t="shared" si="27"/>
        <v>nrwa_konavsu08</v>
      </c>
      <c r="R358" s="267" t="s">
        <v>1571</v>
      </c>
    </row>
    <row r="359" spans="1:18" x14ac:dyDescent="0.2">
      <c r="A359" s="263" t="s">
        <v>3342</v>
      </c>
      <c r="B359" s="264" t="str">
        <f t="shared" si="24"/>
        <v/>
      </c>
      <c r="C359" s="264" t="str">
        <f t="shared" si="25"/>
        <v/>
      </c>
      <c r="D359" s="265"/>
      <c r="E359" s="265"/>
      <c r="F359" s="265" t="s">
        <v>577</v>
      </c>
      <c r="G359" s="264">
        <v>1</v>
      </c>
      <c r="H359" s="264"/>
      <c r="I359" s="279"/>
      <c r="J359" s="268"/>
      <c r="K359" s="264" t="str">
        <f t="shared" si="28"/>
        <v/>
      </c>
      <c r="N359" s="89" t="s">
        <v>3193</v>
      </c>
      <c r="P359" s="89">
        <f t="shared" si="26"/>
        <v>77</v>
      </c>
      <c r="Q359" s="263" t="str">
        <f t="shared" si="27"/>
        <v/>
      </c>
      <c r="R359" s="267"/>
    </row>
    <row r="360" spans="1:18" x14ac:dyDescent="0.2">
      <c r="A360" s="263" t="s">
        <v>3342</v>
      </c>
      <c r="B360" s="264" t="str">
        <f t="shared" si="24"/>
        <v/>
      </c>
      <c r="C360" s="264" t="str">
        <f t="shared" si="25"/>
        <v/>
      </c>
      <c r="D360" s="265"/>
      <c r="E360" s="265"/>
      <c r="F360" s="265" t="s">
        <v>586</v>
      </c>
      <c r="G360" s="264">
        <v>2</v>
      </c>
      <c r="H360" s="264"/>
      <c r="I360" s="279"/>
      <c r="J360" s="268"/>
      <c r="K360" s="264" t="str">
        <f t="shared" si="28"/>
        <v/>
      </c>
      <c r="N360" s="89" t="s">
        <v>3193</v>
      </c>
      <c r="P360" s="89">
        <f t="shared" si="26"/>
        <v>77</v>
      </c>
      <c r="Q360" s="263" t="str">
        <f t="shared" si="27"/>
        <v/>
      </c>
      <c r="R360" s="267"/>
    </row>
    <row r="361" spans="1:18" ht="45" x14ac:dyDescent="0.2">
      <c r="A361" s="263" t="s">
        <v>3567</v>
      </c>
      <c r="B361" s="264">
        <f t="shared" si="24"/>
        <v>78</v>
      </c>
      <c r="C361" s="264" t="str">
        <f t="shared" si="25"/>
        <v>AKTUELL</v>
      </c>
      <c r="D361" s="265" t="s">
        <v>829</v>
      </c>
      <c r="E361" s="265" t="s">
        <v>1476</v>
      </c>
      <c r="F361" s="265" t="s">
        <v>583</v>
      </c>
      <c r="G361" s="264">
        <v>0</v>
      </c>
      <c r="H361" s="264" t="s">
        <v>449</v>
      </c>
      <c r="I361" s="272">
        <v>0</v>
      </c>
      <c r="J361" s="268" t="s">
        <v>1952</v>
      </c>
      <c r="K361" s="264" t="str">
        <f t="shared" si="28"/>
        <v>N.14.09.4</v>
      </c>
      <c r="N361" s="89" t="s">
        <v>3193</v>
      </c>
      <c r="P361" s="89">
        <f t="shared" si="26"/>
        <v>78</v>
      </c>
      <c r="Q361" s="263" t="str">
        <f t="shared" si="27"/>
        <v>nrwa_konavsu09</v>
      </c>
      <c r="R361" s="267" t="s">
        <v>1572</v>
      </c>
    </row>
    <row r="362" spans="1:18" x14ac:dyDescent="0.2">
      <c r="A362" s="263" t="s">
        <v>3342</v>
      </c>
      <c r="B362" s="264" t="str">
        <f t="shared" si="24"/>
        <v/>
      </c>
      <c r="C362" s="264" t="str">
        <f t="shared" si="25"/>
        <v/>
      </c>
      <c r="D362" s="265"/>
      <c r="E362" s="265"/>
      <c r="F362" s="265" t="s">
        <v>577</v>
      </c>
      <c r="G362" s="264">
        <v>1</v>
      </c>
      <c r="H362" s="264"/>
      <c r="I362" s="279"/>
      <c r="J362" s="268"/>
      <c r="K362" s="264" t="str">
        <f t="shared" si="28"/>
        <v/>
      </c>
      <c r="N362" s="89" t="s">
        <v>3193</v>
      </c>
      <c r="P362" s="89">
        <f t="shared" si="26"/>
        <v>78</v>
      </c>
      <c r="Q362" s="263" t="str">
        <f t="shared" si="27"/>
        <v/>
      </c>
      <c r="R362" s="267"/>
    </row>
    <row r="363" spans="1:18" x14ac:dyDescent="0.2">
      <c r="A363" s="263" t="s">
        <v>3342</v>
      </c>
      <c r="B363" s="264" t="str">
        <f t="shared" si="24"/>
        <v/>
      </c>
      <c r="C363" s="264" t="str">
        <f t="shared" si="25"/>
        <v/>
      </c>
      <c r="D363" s="265"/>
      <c r="E363" s="265"/>
      <c r="F363" s="265" t="s">
        <v>586</v>
      </c>
      <c r="G363" s="264">
        <v>2</v>
      </c>
      <c r="H363" s="264"/>
      <c r="I363" s="279"/>
      <c r="J363" s="268"/>
      <c r="K363" s="264" t="str">
        <f t="shared" si="28"/>
        <v/>
      </c>
      <c r="N363" s="89" t="s">
        <v>3193</v>
      </c>
      <c r="P363" s="89">
        <f t="shared" si="26"/>
        <v>78</v>
      </c>
      <c r="Q363" s="263" t="str">
        <f t="shared" si="27"/>
        <v/>
      </c>
      <c r="R363" s="267"/>
    </row>
    <row r="364" spans="1:18" ht="45" x14ac:dyDescent="0.2">
      <c r="A364" s="263" t="s">
        <v>3568</v>
      </c>
      <c r="B364" s="264">
        <f t="shared" si="24"/>
        <v>79</v>
      </c>
      <c r="C364" s="264" t="str">
        <f t="shared" si="25"/>
        <v>AKTUELL</v>
      </c>
      <c r="D364" s="265" t="s">
        <v>829</v>
      </c>
      <c r="E364" s="265" t="s">
        <v>1469</v>
      </c>
      <c r="F364" s="265" t="s">
        <v>583</v>
      </c>
      <c r="G364" s="264">
        <v>0</v>
      </c>
      <c r="H364" s="264" t="s">
        <v>449</v>
      </c>
      <c r="I364" s="272">
        <v>0</v>
      </c>
      <c r="J364" s="268" t="s">
        <v>1953</v>
      </c>
      <c r="K364" s="264" t="str">
        <f t="shared" si="28"/>
        <v>N.14.10.4</v>
      </c>
      <c r="N364" s="89" t="s">
        <v>3193</v>
      </c>
      <c r="P364" s="89">
        <f t="shared" si="26"/>
        <v>79</v>
      </c>
      <c r="Q364" s="263" t="str">
        <f t="shared" si="27"/>
        <v>nrwa_konavsu10</v>
      </c>
      <c r="R364" s="267" t="s">
        <v>1573</v>
      </c>
    </row>
    <row r="365" spans="1:18" x14ac:dyDescent="0.2">
      <c r="A365" s="263" t="s">
        <v>3342</v>
      </c>
      <c r="B365" s="264" t="str">
        <f t="shared" si="24"/>
        <v/>
      </c>
      <c r="C365" s="264" t="str">
        <f t="shared" si="25"/>
        <v/>
      </c>
      <c r="D365" s="265"/>
      <c r="E365" s="265"/>
      <c r="F365" s="265" t="s">
        <v>577</v>
      </c>
      <c r="G365" s="264">
        <v>1</v>
      </c>
      <c r="H365" s="264"/>
      <c r="I365" s="266"/>
      <c r="J365" s="268"/>
      <c r="K365" s="264" t="str">
        <f t="shared" si="28"/>
        <v/>
      </c>
      <c r="N365" s="89" t="s">
        <v>3193</v>
      </c>
      <c r="P365" s="89">
        <f t="shared" si="26"/>
        <v>79</v>
      </c>
      <c r="Q365" s="263" t="str">
        <f t="shared" si="27"/>
        <v/>
      </c>
      <c r="R365" s="267"/>
    </row>
    <row r="366" spans="1:18" x14ac:dyDescent="0.2">
      <c r="A366" s="263" t="s">
        <v>3342</v>
      </c>
      <c r="B366" s="264" t="str">
        <f t="shared" si="24"/>
        <v/>
      </c>
      <c r="C366" s="264" t="str">
        <f t="shared" si="25"/>
        <v/>
      </c>
      <c r="D366" s="265"/>
      <c r="E366" s="265"/>
      <c r="F366" s="265" t="s">
        <v>586</v>
      </c>
      <c r="G366" s="264">
        <v>2</v>
      </c>
      <c r="H366" s="264"/>
      <c r="I366" s="279"/>
      <c r="J366" s="268"/>
      <c r="K366" s="264" t="str">
        <f t="shared" si="28"/>
        <v/>
      </c>
      <c r="N366" s="89" t="s">
        <v>3193</v>
      </c>
      <c r="P366" s="89">
        <f t="shared" si="26"/>
        <v>79</v>
      </c>
      <c r="Q366" s="263" t="str">
        <f t="shared" si="27"/>
        <v/>
      </c>
      <c r="R366" s="267"/>
    </row>
    <row r="367" spans="1:18" ht="45" x14ac:dyDescent="0.2">
      <c r="A367" s="263" t="s">
        <v>3569</v>
      </c>
      <c r="B367" s="264">
        <f t="shared" si="24"/>
        <v>80</v>
      </c>
      <c r="C367" s="264" t="str">
        <f t="shared" si="25"/>
        <v>AKTUELL</v>
      </c>
      <c r="D367" s="265" t="s">
        <v>829</v>
      </c>
      <c r="E367" s="265" t="s">
        <v>1468</v>
      </c>
      <c r="F367" s="265" t="s">
        <v>583</v>
      </c>
      <c r="G367" s="264">
        <v>0</v>
      </c>
      <c r="H367" s="264" t="s">
        <v>449</v>
      </c>
      <c r="I367" s="272">
        <v>0</v>
      </c>
      <c r="J367" s="268" t="s">
        <v>1954</v>
      </c>
      <c r="K367" s="264" t="str">
        <f t="shared" si="28"/>
        <v>N.14.11.4</v>
      </c>
      <c r="N367" s="89" t="s">
        <v>3193</v>
      </c>
      <c r="P367" s="89">
        <f t="shared" si="26"/>
        <v>80</v>
      </c>
      <c r="Q367" s="263" t="str">
        <f t="shared" si="27"/>
        <v>nrwa_konavsu11</v>
      </c>
      <c r="R367" s="267" t="s">
        <v>1574</v>
      </c>
    </row>
    <row r="368" spans="1:18" x14ac:dyDescent="0.2">
      <c r="A368" s="263" t="s">
        <v>3342</v>
      </c>
      <c r="B368" s="264" t="str">
        <f t="shared" si="24"/>
        <v/>
      </c>
      <c r="C368" s="264" t="str">
        <f t="shared" si="25"/>
        <v/>
      </c>
      <c r="D368" s="265"/>
      <c r="E368" s="265"/>
      <c r="F368" s="265" t="s">
        <v>577</v>
      </c>
      <c r="G368" s="264">
        <v>1</v>
      </c>
      <c r="H368" s="264"/>
      <c r="I368" s="266"/>
      <c r="J368" s="268"/>
      <c r="K368" s="264" t="str">
        <f t="shared" si="28"/>
        <v/>
      </c>
      <c r="N368" s="89" t="s">
        <v>3193</v>
      </c>
      <c r="P368" s="89">
        <f t="shared" si="26"/>
        <v>80</v>
      </c>
      <c r="Q368" s="263" t="str">
        <f t="shared" si="27"/>
        <v/>
      </c>
      <c r="R368" s="267"/>
    </row>
    <row r="369" spans="1:18" x14ac:dyDescent="0.2">
      <c r="A369" s="263" t="s">
        <v>3342</v>
      </c>
      <c r="B369" s="264" t="str">
        <f t="shared" si="24"/>
        <v/>
      </c>
      <c r="C369" s="264" t="str">
        <f t="shared" si="25"/>
        <v/>
      </c>
      <c r="D369" s="265"/>
      <c r="E369" s="265"/>
      <c r="F369" s="265" t="s">
        <v>586</v>
      </c>
      <c r="G369" s="264">
        <v>2</v>
      </c>
      <c r="H369" s="264"/>
      <c r="I369" s="279"/>
      <c r="J369" s="268"/>
      <c r="K369" s="264" t="str">
        <f t="shared" si="28"/>
        <v/>
      </c>
      <c r="N369" s="89" t="s">
        <v>3193</v>
      </c>
      <c r="P369" s="89">
        <f t="shared" si="26"/>
        <v>80</v>
      </c>
      <c r="Q369" s="263" t="str">
        <f t="shared" si="27"/>
        <v/>
      </c>
      <c r="R369" s="267"/>
    </row>
    <row r="370" spans="1:18" ht="45" x14ac:dyDescent="0.2">
      <c r="A370" s="263" t="s">
        <v>3570</v>
      </c>
      <c r="B370" s="264">
        <f t="shared" si="24"/>
        <v>81</v>
      </c>
      <c r="C370" s="264" t="str">
        <f t="shared" si="25"/>
        <v>AKTUELL</v>
      </c>
      <c r="D370" s="265" t="s">
        <v>829</v>
      </c>
      <c r="E370" s="265" t="s">
        <v>1467</v>
      </c>
      <c r="F370" s="265" t="s">
        <v>583</v>
      </c>
      <c r="G370" s="264">
        <v>0</v>
      </c>
      <c r="H370" s="264" t="s">
        <v>449</v>
      </c>
      <c r="I370" s="272">
        <v>0</v>
      </c>
      <c r="J370" s="268" t="s">
        <v>1955</v>
      </c>
      <c r="K370" s="264" t="str">
        <f t="shared" si="28"/>
        <v>N.14.12.4</v>
      </c>
      <c r="N370" s="89" t="s">
        <v>3193</v>
      </c>
      <c r="P370" s="89">
        <f t="shared" si="26"/>
        <v>81</v>
      </c>
      <c r="Q370" s="263" t="str">
        <f t="shared" si="27"/>
        <v>nrwa_konavsu12</v>
      </c>
      <c r="R370" s="267" t="s">
        <v>1575</v>
      </c>
    </row>
    <row r="371" spans="1:18" x14ac:dyDescent="0.2">
      <c r="A371" s="263" t="s">
        <v>3342</v>
      </c>
      <c r="B371" s="264" t="str">
        <f t="shared" si="24"/>
        <v/>
      </c>
      <c r="C371" s="264" t="str">
        <f t="shared" si="25"/>
        <v/>
      </c>
      <c r="D371" s="265"/>
      <c r="E371" s="265"/>
      <c r="F371" s="265" t="s">
        <v>577</v>
      </c>
      <c r="G371" s="264">
        <v>1</v>
      </c>
      <c r="H371" s="264"/>
      <c r="I371" s="266"/>
      <c r="J371" s="268"/>
      <c r="K371" s="264" t="str">
        <f t="shared" si="28"/>
        <v/>
      </c>
      <c r="N371" s="89" t="s">
        <v>3193</v>
      </c>
      <c r="P371" s="89">
        <f t="shared" si="26"/>
        <v>81</v>
      </c>
      <c r="Q371" s="263" t="str">
        <f t="shared" si="27"/>
        <v/>
      </c>
      <c r="R371" s="267"/>
    </row>
    <row r="372" spans="1:18" x14ac:dyDescent="0.2">
      <c r="A372" s="263" t="s">
        <v>3342</v>
      </c>
      <c r="B372" s="264" t="str">
        <f t="shared" si="24"/>
        <v/>
      </c>
      <c r="C372" s="264" t="str">
        <f t="shared" si="25"/>
        <v/>
      </c>
      <c r="D372" s="265"/>
      <c r="E372" s="265"/>
      <c r="F372" s="265" t="s">
        <v>586</v>
      </c>
      <c r="G372" s="264">
        <v>2</v>
      </c>
      <c r="H372" s="264"/>
      <c r="I372" s="279"/>
      <c r="J372" s="268"/>
      <c r="K372" s="264" t="str">
        <f t="shared" si="28"/>
        <v/>
      </c>
      <c r="N372" s="89" t="s">
        <v>3193</v>
      </c>
      <c r="P372" s="89">
        <f t="shared" si="26"/>
        <v>81</v>
      </c>
      <c r="Q372" s="263" t="str">
        <f t="shared" si="27"/>
        <v/>
      </c>
      <c r="R372" s="267"/>
    </row>
    <row r="373" spans="1:18" ht="45" x14ac:dyDescent="0.2">
      <c r="A373" s="263" t="s">
        <v>3571</v>
      </c>
      <c r="B373" s="264">
        <f t="shared" si="24"/>
        <v>82</v>
      </c>
      <c r="C373" s="264" t="str">
        <f t="shared" si="25"/>
        <v>AKTUELL</v>
      </c>
      <c r="D373" s="265" t="s">
        <v>829</v>
      </c>
      <c r="E373" s="265" t="s">
        <v>1466</v>
      </c>
      <c r="F373" s="265" t="s">
        <v>583</v>
      </c>
      <c r="G373" s="264">
        <v>0</v>
      </c>
      <c r="H373" s="264" t="s">
        <v>449</v>
      </c>
      <c r="I373" s="272">
        <v>0</v>
      </c>
      <c r="J373" s="268" t="s">
        <v>1956</v>
      </c>
      <c r="K373" s="264" t="str">
        <f t="shared" si="28"/>
        <v>N.14.13.4</v>
      </c>
      <c r="N373" s="89" t="s">
        <v>3193</v>
      </c>
      <c r="P373" s="89">
        <f t="shared" si="26"/>
        <v>82</v>
      </c>
      <c r="Q373" s="263" t="str">
        <f t="shared" si="27"/>
        <v>nrwa_konavsu13</v>
      </c>
      <c r="R373" s="267" t="s">
        <v>1576</v>
      </c>
    </row>
    <row r="374" spans="1:18" x14ac:dyDescent="0.2">
      <c r="A374" s="263" t="s">
        <v>3342</v>
      </c>
      <c r="B374" s="264" t="str">
        <f t="shared" si="24"/>
        <v/>
      </c>
      <c r="C374" s="264" t="str">
        <f t="shared" si="25"/>
        <v/>
      </c>
      <c r="D374" s="265"/>
      <c r="E374" s="265"/>
      <c r="F374" s="265" t="s">
        <v>577</v>
      </c>
      <c r="G374" s="264">
        <v>1</v>
      </c>
      <c r="H374" s="264"/>
      <c r="I374" s="266"/>
      <c r="J374" s="268"/>
      <c r="K374" s="264" t="str">
        <f t="shared" si="28"/>
        <v/>
      </c>
      <c r="N374" s="89" t="s">
        <v>3193</v>
      </c>
      <c r="P374" s="89">
        <f t="shared" si="26"/>
        <v>82</v>
      </c>
      <c r="Q374" s="263" t="str">
        <f t="shared" si="27"/>
        <v/>
      </c>
      <c r="R374" s="267"/>
    </row>
    <row r="375" spans="1:18" x14ac:dyDescent="0.2">
      <c r="A375" s="263" t="s">
        <v>3342</v>
      </c>
      <c r="B375" s="264" t="str">
        <f t="shared" si="24"/>
        <v/>
      </c>
      <c r="C375" s="264" t="str">
        <f t="shared" si="25"/>
        <v/>
      </c>
      <c r="D375" s="265"/>
      <c r="E375" s="265"/>
      <c r="F375" s="265" t="s">
        <v>586</v>
      </c>
      <c r="G375" s="264">
        <v>2</v>
      </c>
      <c r="H375" s="264"/>
      <c r="I375" s="279"/>
      <c r="J375" s="268"/>
      <c r="K375" s="264" t="str">
        <f t="shared" si="28"/>
        <v/>
      </c>
      <c r="N375" s="89" t="s">
        <v>3193</v>
      </c>
      <c r="P375" s="89">
        <f t="shared" si="26"/>
        <v>82</v>
      </c>
      <c r="Q375" s="263" t="str">
        <f t="shared" si="27"/>
        <v/>
      </c>
      <c r="R375" s="267"/>
    </row>
    <row r="376" spans="1:18" ht="45" x14ac:dyDescent="0.2">
      <c r="A376" s="263" t="s">
        <v>3572</v>
      </c>
      <c r="B376" s="264">
        <f t="shared" si="24"/>
        <v>83</v>
      </c>
      <c r="C376" s="264" t="str">
        <f t="shared" si="25"/>
        <v>AKTUELL</v>
      </c>
      <c r="D376" s="265" t="s">
        <v>829</v>
      </c>
      <c r="E376" s="265" t="s">
        <v>1465</v>
      </c>
      <c r="F376" s="265" t="s">
        <v>583</v>
      </c>
      <c r="G376" s="264">
        <v>0</v>
      </c>
      <c r="H376" s="264" t="s">
        <v>449</v>
      </c>
      <c r="I376" s="272">
        <v>0</v>
      </c>
      <c r="J376" s="268" t="s">
        <v>1957</v>
      </c>
      <c r="K376" s="264" t="str">
        <f t="shared" si="28"/>
        <v>N.14.14.4</v>
      </c>
      <c r="N376" s="89" t="s">
        <v>3193</v>
      </c>
      <c r="P376" s="89">
        <f t="shared" si="26"/>
        <v>83</v>
      </c>
      <c r="Q376" s="263" t="str">
        <f t="shared" si="27"/>
        <v>nrwa_konavsu14</v>
      </c>
      <c r="R376" s="267" t="s">
        <v>1577</v>
      </c>
    </row>
    <row r="377" spans="1:18" x14ac:dyDescent="0.2">
      <c r="A377" s="263" t="s">
        <v>3342</v>
      </c>
      <c r="B377" s="264" t="str">
        <f t="shared" si="24"/>
        <v/>
      </c>
      <c r="C377" s="264" t="str">
        <f t="shared" si="25"/>
        <v/>
      </c>
      <c r="D377" s="265"/>
      <c r="E377" s="265"/>
      <c r="F377" s="265" t="s">
        <v>577</v>
      </c>
      <c r="G377" s="264">
        <v>1</v>
      </c>
      <c r="H377" s="264"/>
      <c r="I377" s="266"/>
      <c r="J377" s="268"/>
      <c r="K377" s="264" t="str">
        <f t="shared" si="28"/>
        <v/>
      </c>
      <c r="N377" s="89" t="s">
        <v>3193</v>
      </c>
      <c r="P377" s="89">
        <f t="shared" si="26"/>
        <v>83</v>
      </c>
      <c r="Q377" s="263" t="str">
        <f t="shared" si="27"/>
        <v/>
      </c>
      <c r="R377" s="267"/>
    </row>
    <row r="378" spans="1:18" x14ac:dyDescent="0.2">
      <c r="A378" s="263" t="s">
        <v>3342</v>
      </c>
      <c r="B378" s="264" t="str">
        <f t="shared" si="24"/>
        <v/>
      </c>
      <c r="C378" s="264" t="str">
        <f t="shared" si="25"/>
        <v/>
      </c>
      <c r="D378" s="265"/>
      <c r="E378" s="265"/>
      <c r="F378" s="265" t="s">
        <v>586</v>
      </c>
      <c r="G378" s="264">
        <v>2</v>
      </c>
      <c r="H378" s="264"/>
      <c r="I378" s="279"/>
      <c r="J378" s="268"/>
      <c r="K378" s="264" t="str">
        <f t="shared" si="28"/>
        <v/>
      </c>
      <c r="N378" s="89" t="s">
        <v>3193</v>
      </c>
      <c r="P378" s="89">
        <f t="shared" si="26"/>
        <v>83</v>
      </c>
      <c r="Q378" s="263" t="str">
        <f t="shared" si="27"/>
        <v/>
      </c>
      <c r="R378" s="267"/>
    </row>
    <row r="379" spans="1:18" ht="45" x14ac:dyDescent="0.2">
      <c r="A379" s="263" t="s">
        <v>3573</v>
      </c>
      <c r="B379" s="264">
        <f t="shared" si="24"/>
        <v>84</v>
      </c>
      <c r="C379" s="264" t="str">
        <f t="shared" si="25"/>
        <v>AKTUELL</v>
      </c>
      <c r="D379" s="265" t="s">
        <v>829</v>
      </c>
      <c r="E379" s="265" t="s">
        <v>1464</v>
      </c>
      <c r="F379" s="265" t="s">
        <v>583</v>
      </c>
      <c r="G379" s="264">
        <v>0</v>
      </c>
      <c r="H379" s="264" t="s">
        <v>449</v>
      </c>
      <c r="I379" s="272">
        <v>0</v>
      </c>
      <c r="J379" s="268" t="s">
        <v>1958</v>
      </c>
      <c r="K379" s="264" t="str">
        <f t="shared" si="28"/>
        <v>N.14.15.4</v>
      </c>
      <c r="N379" s="89" t="s">
        <v>3193</v>
      </c>
      <c r="P379" s="89">
        <f t="shared" si="26"/>
        <v>84</v>
      </c>
      <c r="Q379" s="263" t="str">
        <f t="shared" si="27"/>
        <v>nrwa_konavsu15</v>
      </c>
      <c r="R379" s="267" t="s">
        <v>1578</v>
      </c>
    </row>
    <row r="380" spans="1:18" x14ac:dyDescent="0.2">
      <c r="A380" s="263" t="s">
        <v>3342</v>
      </c>
      <c r="B380" s="264" t="str">
        <f t="shared" si="24"/>
        <v/>
      </c>
      <c r="C380" s="264" t="str">
        <f t="shared" si="25"/>
        <v/>
      </c>
      <c r="D380" s="265"/>
      <c r="E380" s="265"/>
      <c r="F380" s="265" t="s">
        <v>577</v>
      </c>
      <c r="G380" s="264">
        <v>1</v>
      </c>
      <c r="H380" s="264"/>
      <c r="I380" s="279"/>
      <c r="J380" s="268"/>
      <c r="K380" s="264" t="str">
        <f>IF(I380&lt;&gt;"","N.14."&amp;RIGHT(A380,2)&amp;".4","")</f>
        <v/>
      </c>
      <c r="N380" s="89" t="s">
        <v>3193</v>
      </c>
      <c r="P380" s="89">
        <f t="shared" si="26"/>
        <v>84</v>
      </c>
      <c r="Q380" s="263" t="str">
        <f t="shared" si="27"/>
        <v/>
      </c>
      <c r="R380" s="267"/>
    </row>
    <row r="381" spans="1:18" x14ac:dyDescent="0.2">
      <c r="A381" s="263" t="s">
        <v>3342</v>
      </c>
      <c r="B381" s="264" t="str">
        <f t="shared" si="24"/>
        <v/>
      </c>
      <c r="C381" s="264" t="str">
        <f t="shared" si="25"/>
        <v/>
      </c>
      <c r="D381" s="265"/>
      <c r="E381" s="265"/>
      <c r="F381" s="265" t="s">
        <v>586</v>
      </c>
      <c r="G381" s="264">
        <v>2</v>
      </c>
      <c r="H381" s="264"/>
      <c r="I381" s="279"/>
      <c r="J381" s="268"/>
      <c r="K381" s="264" t="str">
        <f t="shared" si="28"/>
        <v/>
      </c>
      <c r="N381" s="89" t="s">
        <v>3193</v>
      </c>
      <c r="P381" s="89">
        <f t="shared" si="26"/>
        <v>84</v>
      </c>
      <c r="Q381" s="263" t="str">
        <f t="shared" si="27"/>
        <v/>
      </c>
      <c r="R381" s="267"/>
    </row>
    <row r="382" spans="1:18" x14ac:dyDescent="0.2">
      <c r="A382" s="263" t="s">
        <v>3574</v>
      </c>
      <c r="B382" s="264">
        <f t="shared" si="24"/>
        <v>85</v>
      </c>
      <c r="C382" s="264" t="str">
        <f t="shared" si="25"/>
        <v>BEGINN</v>
      </c>
      <c r="D382" s="265" t="s">
        <v>3497</v>
      </c>
      <c r="E382" s="265" t="s">
        <v>1582</v>
      </c>
      <c r="F382" s="265" t="s">
        <v>583</v>
      </c>
      <c r="G382" s="264">
        <v>0</v>
      </c>
      <c r="H382" s="264" t="s">
        <v>449</v>
      </c>
      <c r="I382" s="272">
        <v>0</v>
      </c>
      <c r="J382" s="280"/>
      <c r="K382" s="264" t="str">
        <f>IF(I382&lt;&gt;"","N.15."&amp;RIGHT(A382,1)&amp;".1","")</f>
        <v>N.15.1.1</v>
      </c>
      <c r="M382" s="89" t="s">
        <v>3193</v>
      </c>
      <c r="P382" s="89">
        <f t="shared" si="26"/>
        <v>85</v>
      </c>
      <c r="Q382" s="263" t="str">
        <f t="shared" si="27"/>
        <v>nrwb_problnas01</v>
      </c>
      <c r="R382" s="267" t="s">
        <v>3575</v>
      </c>
    </row>
    <row r="383" spans="1:18" x14ac:dyDescent="0.2">
      <c r="A383" s="263" t="s">
        <v>3342</v>
      </c>
      <c r="B383" s="264" t="str">
        <f t="shared" si="24"/>
        <v/>
      </c>
      <c r="C383" s="264" t="str">
        <f t="shared" si="25"/>
        <v/>
      </c>
      <c r="D383" s="265"/>
      <c r="E383" s="265"/>
      <c r="F383" s="265" t="s">
        <v>577</v>
      </c>
      <c r="G383" s="264">
        <v>1</v>
      </c>
      <c r="H383" s="264"/>
      <c r="I383" s="279"/>
      <c r="J383" s="280"/>
      <c r="K383" s="264" t="str">
        <f t="shared" ref="K383:K393" si="29">IF(I383&lt;&gt;"","N.15."&amp;RIGHT(A383,1)&amp;".1","")</f>
        <v/>
      </c>
      <c r="M383" s="89" t="s">
        <v>3193</v>
      </c>
      <c r="P383" s="89">
        <f t="shared" si="26"/>
        <v>85</v>
      </c>
      <c r="Q383" s="263" t="str">
        <f t="shared" si="27"/>
        <v/>
      </c>
      <c r="R383" s="267"/>
    </row>
    <row r="384" spans="1:18" x14ac:dyDescent="0.2">
      <c r="A384" s="263" t="s">
        <v>3342</v>
      </c>
      <c r="B384" s="264" t="str">
        <f t="shared" si="24"/>
        <v/>
      </c>
      <c r="C384" s="264" t="str">
        <f t="shared" si="25"/>
        <v/>
      </c>
      <c r="D384" s="265"/>
      <c r="E384" s="265"/>
      <c r="F384" s="265" t="s">
        <v>586</v>
      </c>
      <c r="G384" s="264">
        <v>2</v>
      </c>
      <c r="H384" s="264"/>
      <c r="I384" s="279"/>
      <c r="J384" s="280"/>
      <c r="K384" s="264" t="str">
        <f t="shared" si="29"/>
        <v/>
      </c>
      <c r="M384" s="89" t="s">
        <v>3193</v>
      </c>
      <c r="P384" s="89">
        <f t="shared" si="26"/>
        <v>85</v>
      </c>
      <c r="Q384" s="263" t="str">
        <f t="shared" si="27"/>
        <v/>
      </c>
      <c r="R384" s="267"/>
    </row>
    <row r="385" spans="1:18" x14ac:dyDescent="0.2">
      <c r="A385" s="263" t="s">
        <v>3576</v>
      </c>
      <c r="B385" s="264">
        <f t="shared" si="24"/>
        <v>86</v>
      </c>
      <c r="C385" s="264" t="str">
        <f t="shared" si="25"/>
        <v>BEGINN</v>
      </c>
      <c r="D385" s="265" t="s">
        <v>3497</v>
      </c>
      <c r="E385" s="265" t="s">
        <v>1583</v>
      </c>
      <c r="F385" s="265" t="s">
        <v>583</v>
      </c>
      <c r="G385" s="264">
        <v>0</v>
      </c>
      <c r="H385" s="264" t="s">
        <v>449</v>
      </c>
      <c r="I385" s="272">
        <v>0</v>
      </c>
      <c r="J385" s="280"/>
      <c r="K385" s="264" t="str">
        <f t="shared" si="29"/>
        <v>N.15.2.1</v>
      </c>
      <c r="M385" s="89" t="s">
        <v>3193</v>
      </c>
      <c r="P385" s="89">
        <f t="shared" si="26"/>
        <v>86</v>
      </c>
      <c r="Q385" s="263" t="str">
        <f t="shared" si="27"/>
        <v>nrwb_problnas02</v>
      </c>
      <c r="R385" s="267" t="s">
        <v>3577</v>
      </c>
    </row>
    <row r="386" spans="1:18" x14ac:dyDescent="0.2">
      <c r="A386" s="263" t="s">
        <v>3342</v>
      </c>
      <c r="B386" s="264" t="str">
        <f t="shared" si="24"/>
        <v/>
      </c>
      <c r="C386" s="264" t="str">
        <f t="shared" si="25"/>
        <v/>
      </c>
      <c r="D386" s="265"/>
      <c r="E386" s="265"/>
      <c r="F386" s="265" t="s">
        <v>577</v>
      </c>
      <c r="G386" s="264">
        <v>1</v>
      </c>
      <c r="H386" s="264"/>
      <c r="I386" s="279"/>
      <c r="J386" s="280"/>
      <c r="K386" s="264" t="str">
        <f t="shared" si="29"/>
        <v/>
      </c>
      <c r="M386" s="89" t="s">
        <v>3193</v>
      </c>
      <c r="P386" s="89">
        <f t="shared" si="26"/>
        <v>86</v>
      </c>
      <c r="Q386" s="263" t="str">
        <f t="shared" si="27"/>
        <v/>
      </c>
      <c r="R386" s="267"/>
    </row>
    <row r="387" spans="1:18" x14ac:dyDescent="0.2">
      <c r="A387" s="263" t="s">
        <v>3342</v>
      </c>
      <c r="B387" s="264" t="str">
        <f t="shared" si="24"/>
        <v/>
      </c>
      <c r="C387" s="264" t="str">
        <f t="shared" si="25"/>
        <v/>
      </c>
      <c r="D387" s="265"/>
      <c r="E387" s="265"/>
      <c r="F387" s="265" t="s">
        <v>586</v>
      </c>
      <c r="G387" s="264">
        <v>2</v>
      </c>
      <c r="H387" s="264"/>
      <c r="I387" s="279"/>
      <c r="J387" s="280"/>
      <c r="K387" s="264" t="str">
        <f t="shared" si="29"/>
        <v/>
      </c>
      <c r="M387" s="89" t="s">
        <v>3193</v>
      </c>
      <c r="P387" s="89">
        <f t="shared" si="26"/>
        <v>86</v>
      </c>
      <c r="Q387" s="263" t="str">
        <f t="shared" si="27"/>
        <v/>
      </c>
      <c r="R387" s="267"/>
    </row>
    <row r="388" spans="1:18" x14ac:dyDescent="0.2">
      <c r="A388" s="263" t="s">
        <v>3578</v>
      </c>
      <c r="B388" s="264">
        <f t="shared" si="24"/>
        <v>87</v>
      </c>
      <c r="C388" s="264" t="str">
        <f t="shared" si="25"/>
        <v>BEGINN</v>
      </c>
      <c r="D388" s="265" t="s">
        <v>3497</v>
      </c>
      <c r="E388" s="265" t="s">
        <v>1584</v>
      </c>
      <c r="F388" s="265" t="s">
        <v>583</v>
      </c>
      <c r="G388" s="264">
        <v>0</v>
      </c>
      <c r="H388" s="264" t="s">
        <v>449</v>
      </c>
      <c r="I388" s="272">
        <v>0</v>
      </c>
      <c r="J388" s="280"/>
      <c r="K388" s="264" t="str">
        <f t="shared" si="29"/>
        <v>N.15.3.1</v>
      </c>
      <c r="M388" s="89" t="s">
        <v>3193</v>
      </c>
      <c r="P388" s="89">
        <f t="shared" si="26"/>
        <v>87</v>
      </c>
      <c r="Q388" s="263" t="str">
        <f t="shared" si="27"/>
        <v>nrwb_problnas03</v>
      </c>
      <c r="R388" s="267" t="s">
        <v>3579</v>
      </c>
    </row>
    <row r="389" spans="1:18" s="281" customFormat="1" x14ac:dyDescent="0.2">
      <c r="A389" s="263" t="s">
        <v>3342</v>
      </c>
      <c r="B389" s="264" t="str">
        <f t="shared" si="24"/>
        <v/>
      </c>
      <c r="C389" s="264" t="str">
        <f t="shared" si="25"/>
        <v/>
      </c>
      <c r="D389" s="265"/>
      <c r="E389" s="265"/>
      <c r="F389" s="265" t="s">
        <v>577</v>
      </c>
      <c r="G389" s="264">
        <v>1</v>
      </c>
      <c r="H389" s="264"/>
      <c r="I389" s="279"/>
      <c r="J389" s="280"/>
      <c r="K389" s="264" t="str">
        <f t="shared" si="29"/>
        <v/>
      </c>
      <c r="M389" s="89" t="s">
        <v>3193</v>
      </c>
      <c r="N389" s="89"/>
      <c r="O389" s="89"/>
      <c r="P389" s="89">
        <f t="shared" si="26"/>
        <v>87</v>
      </c>
      <c r="Q389" s="263" t="str">
        <f t="shared" si="27"/>
        <v/>
      </c>
      <c r="R389" s="267"/>
    </row>
    <row r="390" spans="1:18" s="281" customFormat="1" x14ac:dyDescent="0.2">
      <c r="A390" s="263" t="s">
        <v>3342</v>
      </c>
      <c r="B390" s="264" t="str">
        <f t="shared" si="24"/>
        <v/>
      </c>
      <c r="C390" s="264" t="str">
        <f t="shared" si="25"/>
        <v/>
      </c>
      <c r="D390" s="265"/>
      <c r="E390" s="265"/>
      <c r="F390" s="265" t="s">
        <v>586</v>
      </c>
      <c r="G390" s="264">
        <v>2</v>
      </c>
      <c r="H390" s="264"/>
      <c r="I390" s="279"/>
      <c r="J390" s="280"/>
      <c r="K390" s="264" t="str">
        <f t="shared" si="29"/>
        <v/>
      </c>
      <c r="M390" s="89" t="s">
        <v>3193</v>
      </c>
      <c r="N390" s="89"/>
      <c r="O390" s="89"/>
      <c r="P390" s="89">
        <f t="shared" si="26"/>
        <v>87</v>
      </c>
      <c r="Q390" s="263" t="str">
        <f t="shared" si="27"/>
        <v/>
      </c>
      <c r="R390" s="267"/>
    </row>
    <row r="391" spans="1:18" s="281" customFormat="1" ht="22.5" x14ac:dyDescent="0.2">
      <c r="A391" s="263" t="s">
        <v>3580</v>
      </c>
      <c r="B391" s="264">
        <f t="shared" si="24"/>
        <v>88</v>
      </c>
      <c r="C391" s="264" t="str">
        <f t="shared" si="25"/>
        <v>BEGINN</v>
      </c>
      <c r="D391" s="265" t="s">
        <v>3497</v>
      </c>
      <c r="E391" s="265" t="s">
        <v>1585</v>
      </c>
      <c r="F391" s="265" t="s">
        <v>583</v>
      </c>
      <c r="G391" s="264">
        <v>0</v>
      </c>
      <c r="H391" s="264" t="s">
        <v>449</v>
      </c>
      <c r="I391" s="272">
        <v>0</v>
      </c>
      <c r="J391" s="280"/>
      <c r="K391" s="264" t="str">
        <f t="shared" si="29"/>
        <v>N.15.4.1</v>
      </c>
      <c r="M391" s="89" t="s">
        <v>3193</v>
      </c>
      <c r="N391" s="89"/>
      <c r="O391" s="89"/>
      <c r="P391" s="89">
        <f t="shared" si="26"/>
        <v>88</v>
      </c>
      <c r="Q391" s="263" t="str">
        <f t="shared" si="27"/>
        <v>nrwb_problnas04</v>
      </c>
      <c r="R391" s="267" t="s">
        <v>3581</v>
      </c>
    </row>
    <row r="392" spans="1:18" s="281" customFormat="1" x14ac:dyDescent="0.2">
      <c r="A392" s="263" t="s">
        <v>3342</v>
      </c>
      <c r="B392" s="264" t="str">
        <f t="shared" ref="B392:B455" si="30">IF(A392&lt;&gt;"",IF(O392="x",R392,P392),"")</f>
        <v/>
      </c>
      <c r="C392" s="264" t="str">
        <f t="shared" ref="C392:C455" si="31">IF(A392&lt;&gt;"",IF(N392="x","AKTUELL","BEGINN"),"")</f>
        <v/>
      </c>
      <c r="D392" s="265"/>
      <c r="E392" s="265"/>
      <c r="F392" s="265" t="s">
        <v>577</v>
      </c>
      <c r="G392" s="264">
        <v>1</v>
      </c>
      <c r="H392" s="264"/>
      <c r="I392" s="279"/>
      <c r="J392" s="280"/>
      <c r="K392" s="264" t="str">
        <f t="shared" si="29"/>
        <v/>
      </c>
      <c r="M392" s="89" t="s">
        <v>3193</v>
      </c>
      <c r="N392" s="89"/>
      <c r="O392" s="89"/>
      <c r="P392" s="89">
        <f>IF(AND(O392="",A392&lt;&gt;""),P391+1,P391)</f>
        <v>88</v>
      </c>
      <c r="Q392" s="263" t="str">
        <f t="shared" ref="Q392:Q455" si="32">IF(R392&lt;&gt;"",IF(M392="x",$M$1&amp;R392,IF(N392="x",$N$1&amp;R392,"")),"")</f>
        <v/>
      </c>
      <c r="R392" s="267"/>
    </row>
    <row r="393" spans="1:18" s="281" customFormat="1" x14ac:dyDescent="0.2">
      <c r="A393" s="263" t="s">
        <v>3342</v>
      </c>
      <c r="B393" s="264" t="str">
        <f t="shared" si="30"/>
        <v/>
      </c>
      <c r="C393" s="264" t="str">
        <f t="shared" si="31"/>
        <v/>
      </c>
      <c r="D393" s="265"/>
      <c r="E393" s="265"/>
      <c r="F393" s="265" t="s">
        <v>586</v>
      </c>
      <c r="G393" s="264">
        <v>2</v>
      </c>
      <c r="H393" s="264"/>
      <c r="I393" s="279"/>
      <c r="J393" s="280"/>
      <c r="K393" s="264" t="str">
        <f t="shared" si="29"/>
        <v/>
      </c>
      <c r="M393" s="89" t="s">
        <v>3193</v>
      </c>
      <c r="N393" s="89"/>
      <c r="O393" s="89"/>
      <c r="P393" s="89">
        <f>IF(AND(O393="",A393&lt;&gt;""),P392+1,P392)</f>
        <v>88</v>
      </c>
      <c r="Q393" s="263" t="str">
        <f t="shared" si="32"/>
        <v/>
      </c>
      <c r="R393" s="267"/>
    </row>
    <row r="394" spans="1:18" x14ac:dyDescent="0.2">
      <c r="A394" s="263" t="s">
        <v>3582</v>
      </c>
      <c r="B394" s="264" t="str">
        <f t="shared" si="30"/>
        <v>ktendnas1</v>
      </c>
      <c r="C394" s="264" t="str">
        <f t="shared" si="31"/>
        <v>AKTUELL</v>
      </c>
      <c r="D394" s="265" t="s">
        <v>3528</v>
      </c>
      <c r="E394" s="265" t="s">
        <v>1582</v>
      </c>
      <c r="F394" s="265"/>
      <c r="G394" s="264" t="s">
        <v>598</v>
      </c>
      <c r="H394" s="264" t="s">
        <v>446</v>
      </c>
      <c r="I394" s="272">
        <v>99</v>
      </c>
      <c r="J394" s="268"/>
      <c r="K394" s="264" t="str">
        <f>IF(I394&lt;&gt;"","N.15."&amp;RIGHT(A394,1)&amp;".2","")</f>
        <v>N.15.1.2</v>
      </c>
      <c r="N394" s="89" t="s">
        <v>3193</v>
      </c>
      <c r="O394" s="89" t="s">
        <v>3193</v>
      </c>
      <c r="P394" s="89">
        <f t="shared" ref="P394:P457" si="33">IF(AND(O394="",A394&lt;&gt;""),P393+1,P393)</f>
        <v>88</v>
      </c>
      <c r="Q394" s="263" t="str">
        <f t="shared" si="32"/>
        <v>nrwa_ktendnas1</v>
      </c>
      <c r="R394" s="267" t="s">
        <v>1587</v>
      </c>
    </row>
    <row r="395" spans="1:18" x14ac:dyDescent="0.2">
      <c r="A395" s="263" t="s">
        <v>3583</v>
      </c>
      <c r="B395" s="264" t="str">
        <f t="shared" si="30"/>
        <v>ktendnas2</v>
      </c>
      <c r="C395" s="264" t="str">
        <f t="shared" si="31"/>
        <v>AKTUELL</v>
      </c>
      <c r="D395" s="265" t="s">
        <v>3528</v>
      </c>
      <c r="E395" s="265" t="s">
        <v>1583</v>
      </c>
      <c r="F395" s="265"/>
      <c r="G395" s="264" t="s">
        <v>598</v>
      </c>
      <c r="H395" s="264" t="s">
        <v>446</v>
      </c>
      <c r="I395" s="272">
        <v>99</v>
      </c>
      <c r="J395" s="268"/>
      <c r="K395" s="264" t="str">
        <f>IF(I395&lt;&gt;"","N.15."&amp;RIGHT(A395,1)&amp;".2","")</f>
        <v>N.15.2.2</v>
      </c>
      <c r="N395" s="89" t="s">
        <v>3193</v>
      </c>
      <c r="O395" s="89" t="s">
        <v>3193</v>
      </c>
      <c r="P395" s="89">
        <f t="shared" si="33"/>
        <v>88</v>
      </c>
      <c r="Q395" s="263" t="str">
        <f t="shared" si="32"/>
        <v>nrwa_ktendnas2</v>
      </c>
      <c r="R395" s="267" t="s">
        <v>1588</v>
      </c>
    </row>
    <row r="396" spans="1:18" x14ac:dyDescent="0.2">
      <c r="A396" s="263" t="s">
        <v>3584</v>
      </c>
      <c r="B396" s="264" t="str">
        <f t="shared" si="30"/>
        <v>ktendnas3</v>
      </c>
      <c r="C396" s="264" t="str">
        <f t="shared" si="31"/>
        <v>AKTUELL</v>
      </c>
      <c r="D396" s="265" t="s">
        <v>3528</v>
      </c>
      <c r="E396" s="265" t="s">
        <v>1584</v>
      </c>
      <c r="F396" s="265"/>
      <c r="G396" s="264" t="s">
        <v>598</v>
      </c>
      <c r="H396" s="264" t="s">
        <v>446</v>
      </c>
      <c r="I396" s="272">
        <v>99</v>
      </c>
      <c r="J396" s="268"/>
      <c r="K396" s="264" t="str">
        <f>IF(I396&lt;&gt;"","N.15."&amp;RIGHT(A396,1)&amp;".2","")</f>
        <v>N.15.3.2</v>
      </c>
      <c r="N396" s="89" t="s">
        <v>3193</v>
      </c>
      <c r="O396" s="89" t="s">
        <v>3193</v>
      </c>
      <c r="P396" s="89">
        <f t="shared" si="33"/>
        <v>88</v>
      </c>
      <c r="Q396" s="263" t="str">
        <f t="shared" si="32"/>
        <v>nrwa_ktendnas3</v>
      </c>
      <c r="R396" s="267" t="s">
        <v>1589</v>
      </c>
    </row>
    <row r="397" spans="1:18" ht="22.5" x14ac:dyDescent="0.2">
      <c r="A397" s="263" t="s">
        <v>3585</v>
      </c>
      <c r="B397" s="264" t="str">
        <f t="shared" si="30"/>
        <v>ktendnas4</v>
      </c>
      <c r="C397" s="264" t="str">
        <f t="shared" si="31"/>
        <v>AKTUELL</v>
      </c>
      <c r="D397" s="265" t="s">
        <v>3528</v>
      </c>
      <c r="E397" s="265" t="s">
        <v>1585</v>
      </c>
      <c r="F397" s="265"/>
      <c r="G397" s="264" t="s">
        <v>598</v>
      </c>
      <c r="H397" s="264" t="s">
        <v>446</v>
      </c>
      <c r="I397" s="272">
        <v>99</v>
      </c>
      <c r="J397" s="268"/>
      <c r="K397" s="264" t="str">
        <f>IF(I397&lt;&gt;"","N.15."&amp;RIGHT(A397,1)&amp;".2","")</f>
        <v>N.15.4.2</v>
      </c>
      <c r="N397" s="89" t="s">
        <v>3193</v>
      </c>
      <c r="O397" s="89" t="s">
        <v>3193</v>
      </c>
      <c r="P397" s="89">
        <f t="shared" si="33"/>
        <v>88</v>
      </c>
      <c r="Q397" s="263" t="str">
        <f t="shared" si="32"/>
        <v>nrwa_ktendnas4</v>
      </c>
      <c r="R397" s="267" t="s">
        <v>1590</v>
      </c>
    </row>
    <row r="398" spans="1:18" ht="33.75" x14ac:dyDescent="0.2">
      <c r="A398" s="263" t="s">
        <v>3586</v>
      </c>
      <c r="B398" s="264" t="str">
        <f t="shared" si="30"/>
        <v>dosinas1</v>
      </c>
      <c r="C398" s="264" t="str">
        <f t="shared" si="31"/>
        <v>AKTUELL</v>
      </c>
      <c r="D398" s="265" t="s">
        <v>3544</v>
      </c>
      <c r="E398" s="265" t="s">
        <v>1582</v>
      </c>
      <c r="F398" s="265" t="s">
        <v>583</v>
      </c>
      <c r="G398" s="264">
        <v>0</v>
      </c>
      <c r="H398" s="264" t="s">
        <v>449</v>
      </c>
      <c r="I398" s="272">
        <v>0</v>
      </c>
      <c r="J398" s="268"/>
      <c r="K398" s="264" t="str">
        <f>IF(I398&lt;&gt;"","N.15."&amp;RIGHT(A398,1)&amp;".3","")</f>
        <v>N.15.1.3</v>
      </c>
      <c r="N398" s="89" t="s">
        <v>3193</v>
      </c>
      <c r="O398" s="89" t="s">
        <v>3193</v>
      </c>
      <c r="P398" s="89">
        <f t="shared" si="33"/>
        <v>88</v>
      </c>
      <c r="Q398" s="263" t="str">
        <f t="shared" si="32"/>
        <v>nrwa_dosinas1</v>
      </c>
      <c r="R398" s="267" t="s">
        <v>1687</v>
      </c>
    </row>
    <row r="399" spans="1:18" x14ac:dyDescent="0.2">
      <c r="A399" s="263" t="s">
        <v>3342</v>
      </c>
      <c r="B399" s="264" t="str">
        <f t="shared" si="30"/>
        <v/>
      </c>
      <c r="C399" s="264" t="str">
        <f t="shared" si="31"/>
        <v/>
      </c>
      <c r="D399" s="265"/>
      <c r="E399" s="265"/>
      <c r="F399" s="265" t="s">
        <v>1996</v>
      </c>
      <c r="G399" s="264">
        <v>1</v>
      </c>
      <c r="H399" s="264"/>
      <c r="I399" s="279"/>
      <c r="J399" s="268"/>
      <c r="K399" s="264" t="str">
        <f t="shared" ref="K399:K421" si="34">IF(I399&lt;&gt;"","N.15."&amp;RIGHT(A399,1)&amp;".3","")</f>
        <v/>
      </c>
      <c r="N399" s="89" t="s">
        <v>3193</v>
      </c>
      <c r="P399" s="89">
        <f t="shared" si="33"/>
        <v>88</v>
      </c>
      <c r="Q399" s="263" t="str">
        <f t="shared" si="32"/>
        <v/>
      </c>
      <c r="R399" s="267"/>
    </row>
    <row r="400" spans="1:18" x14ac:dyDescent="0.2">
      <c r="A400" s="263" t="s">
        <v>3342</v>
      </c>
      <c r="B400" s="264" t="str">
        <f t="shared" si="30"/>
        <v/>
      </c>
      <c r="C400" s="264" t="str">
        <f t="shared" si="31"/>
        <v/>
      </c>
      <c r="D400" s="265"/>
      <c r="E400" s="265"/>
      <c r="F400" s="265" t="s">
        <v>1675</v>
      </c>
      <c r="G400" s="264">
        <v>2</v>
      </c>
      <c r="H400" s="264"/>
      <c r="I400" s="279"/>
      <c r="J400" s="268"/>
      <c r="K400" s="264" t="str">
        <f t="shared" si="34"/>
        <v/>
      </c>
      <c r="N400" s="89" t="s">
        <v>3193</v>
      </c>
      <c r="P400" s="89">
        <f t="shared" si="33"/>
        <v>88</v>
      </c>
      <c r="Q400" s="263" t="str">
        <f t="shared" si="32"/>
        <v/>
      </c>
      <c r="R400" s="267"/>
    </row>
    <row r="401" spans="1:18" x14ac:dyDescent="0.2">
      <c r="A401" s="263" t="s">
        <v>3342</v>
      </c>
      <c r="B401" s="264" t="str">
        <f t="shared" si="30"/>
        <v/>
      </c>
      <c r="C401" s="264" t="str">
        <f t="shared" si="31"/>
        <v/>
      </c>
      <c r="D401" s="265"/>
      <c r="E401" s="265"/>
      <c r="F401" s="265" t="s">
        <v>1674</v>
      </c>
      <c r="G401" s="264">
        <v>3</v>
      </c>
      <c r="H401" s="264"/>
      <c r="I401" s="279"/>
      <c r="J401" s="268"/>
      <c r="K401" s="264" t="str">
        <f t="shared" si="34"/>
        <v/>
      </c>
      <c r="N401" s="89" t="s">
        <v>3193</v>
      </c>
      <c r="P401" s="89">
        <f t="shared" si="33"/>
        <v>88</v>
      </c>
      <c r="Q401" s="263" t="str">
        <f t="shared" si="32"/>
        <v/>
      </c>
      <c r="R401" s="267"/>
    </row>
    <row r="402" spans="1:18" x14ac:dyDescent="0.2">
      <c r="A402" s="263" t="s">
        <v>3342</v>
      </c>
      <c r="B402" s="264" t="str">
        <f t="shared" si="30"/>
        <v/>
      </c>
      <c r="C402" s="264" t="str">
        <f t="shared" si="31"/>
        <v/>
      </c>
      <c r="D402" s="265"/>
      <c r="E402" s="265"/>
      <c r="F402" s="265" t="s">
        <v>1673</v>
      </c>
      <c r="G402" s="264">
        <v>4</v>
      </c>
      <c r="H402" s="264"/>
      <c r="I402" s="279"/>
      <c r="J402" s="268"/>
      <c r="K402" s="264" t="str">
        <f t="shared" si="34"/>
        <v/>
      </c>
      <c r="N402" s="89" t="s">
        <v>3193</v>
      </c>
      <c r="P402" s="89">
        <f t="shared" si="33"/>
        <v>88</v>
      </c>
      <c r="Q402" s="263" t="str">
        <f t="shared" si="32"/>
        <v/>
      </c>
      <c r="R402" s="267"/>
    </row>
    <row r="403" spans="1:18" x14ac:dyDescent="0.2">
      <c r="A403" s="263" t="s">
        <v>3342</v>
      </c>
      <c r="B403" s="264" t="str">
        <f t="shared" si="30"/>
        <v/>
      </c>
      <c r="C403" s="264" t="str">
        <f t="shared" si="31"/>
        <v/>
      </c>
      <c r="D403" s="265"/>
      <c r="E403" s="265"/>
      <c r="F403" s="265" t="s">
        <v>1997</v>
      </c>
      <c r="G403" s="264">
        <v>5</v>
      </c>
      <c r="H403" s="264"/>
      <c r="I403" s="279"/>
      <c r="J403" s="268"/>
      <c r="K403" s="264" t="str">
        <f t="shared" si="34"/>
        <v/>
      </c>
      <c r="N403" s="89" t="s">
        <v>3193</v>
      </c>
      <c r="P403" s="89">
        <f t="shared" si="33"/>
        <v>88</v>
      </c>
      <c r="Q403" s="263" t="str">
        <f t="shared" si="32"/>
        <v/>
      </c>
      <c r="R403" s="267"/>
    </row>
    <row r="404" spans="1:18" ht="33.75" x14ac:dyDescent="0.2">
      <c r="A404" s="263" t="s">
        <v>3587</v>
      </c>
      <c r="B404" s="264" t="str">
        <f t="shared" si="30"/>
        <v>dosinas2</v>
      </c>
      <c r="C404" s="264" t="str">
        <f t="shared" si="31"/>
        <v>AKTUELL</v>
      </c>
      <c r="D404" s="265" t="s">
        <v>3544</v>
      </c>
      <c r="E404" s="265" t="s">
        <v>1583</v>
      </c>
      <c r="F404" s="265" t="s">
        <v>583</v>
      </c>
      <c r="G404" s="264">
        <v>0</v>
      </c>
      <c r="H404" s="264" t="s">
        <v>449</v>
      </c>
      <c r="I404" s="272">
        <v>0</v>
      </c>
      <c r="J404" s="268"/>
      <c r="K404" s="264" t="str">
        <f t="shared" si="34"/>
        <v>N.15.2.3</v>
      </c>
      <c r="N404" s="89" t="s">
        <v>3193</v>
      </c>
      <c r="O404" s="89" t="s">
        <v>3193</v>
      </c>
      <c r="P404" s="89">
        <f t="shared" si="33"/>
        <v>88</v>
      </c>
      <c r="Q404" s="263" t="str">
        <f t="shared" si="32"/>
        <v>nrwa_dosinas2</v>
      </c>
      <c r="R404" s="267" t="s">
        <v>1688</v>
      </c>
    </row>
    <row r="405" spans="1:18" x14ac:dyDescent="0.2">
      <c r="A405" s="263" t="s">
        <v>3342</v>
      </c>
      <c r="B405" s="264" t="str">
        <f t="shared" si="30"/>
        <v/>
      </c>
      <c r="C405" s="264" t="str">
        <f t="shared" si="31"/>
        <v/>
      </c>
      <c r="D405" s="265"/>
      <c r="E405" s="265"/>
      <c r="F405" s="265" t="s">
        <v>1996</v>
      </c>
      <c r="G405" s="264">
        <v>1</v>
      </c>
      <c r="H405" s="264"/>
      <c r="I405" s="279"/>
      <c r="J405" s="268"/>
      <c r="K405" s="264" t="str">
        <f t="shared" si="34"/>
        <v/>
      </c>
      <c r="N405" s="89" t="s">
        <v>3193</v>
      </c>
      <c r="P405" s="89">
        <f t="shared" si="33"/>
        <v>88</v>
      </c>
      <c r="Q405" s="263" t="str">
        <f t="shared" si="32"/>
        <v/>
      </c>
      <c r="R405" s="267"/>
    </row>
    <row r="406" spans="1:18" x14ac:dyDescent="0.2">
      <c r="A406" s="263" t="s">
        <v>3342</v>
      </c>
      <c r="B406" s="264" t="str">
        <f t="shared" si="30"/>
        <v/>
      </c>
      <c r="C406" s="264" t="str">
        <f t="shared" si="31"/>
        <v/>
      </c>
      <c r="D406" s="265"/>
      <c r="E406" s="265"/>
      <c r="F406" s="265" t="s">
        <v>1675</v>
      </c>
      <c r="G406" s="264">
        <v>2</v>
      </c>
      <c r="H406" s="264"/>
      <c r="I406" s="279"/>
      <c r="J406" s="268"/>
      <c r="K406" s="264" t="str">
        <f t="shared" si="34"/>
        <v/>
      </c>
      <c r="N406" s="89" t="s">
        <v>3193</v>
      </c>
      <c r="P406" s="89">
        <f t="shared" si="33"/>
        <v>88</v>
      </c>
      <c r="Q406" s="263" t="str">
        <f t="shared" si="32"/>
        <v/>
      </c>
      <c r="R406" s="267"/>
    </row>
    <row r="407" spans="1:18" x14ac:dyDescent="0.2">
      <c r="A407" s="263" t="s">
        <v>3342</v>
      </c>
      <c r="B407" s="264" t="str">
        <f t="shared" si="30"/>
        <v/>
      </c>
      <c r="C407" s="264" t="str">
        <f t="shared" si="31"/>
        <v/>
      </c>
      <c r="D407" s="265"/>
      <c r="E407" s="265"/>
      <c r="F407" s="265" t="s">
        <v>1674</v>
      </c>
      <c r="G407" s="264">
        <v>3</v>
      </c>
      <c r="H407" s="264"/>
      <c r="I407" s="279"/>
      <c r="J407" s="268"/>
      <c r="K407" s="264" t="str">
        <f t="shared" si="34"/>
        <v/>
      </c>
      <c r="N407" s="89" t="s">
        <v>3193</v>
      </c>
      <c r="P407" s="89">
        <f t="shared" si="33"/>
        <v>88</v>
      </c>
      <c r="Q407" s="263" t="str">
        <f t="shared" si="32"/>
        <v/>
      </c>
      <c r="R407" s="267"/>
    </row>
    <row r="408" spans="1:18" x14ac:dyDescent="0.2">
      <c r="A408" s="263" t="s">
        <v>3342</v>
      </c>
      <c r="B408" s="264" t="str">
        <f t="shared" si="30"/>
        <v/>
      </c>
      <c r="C408" s="264" t="str">
        <f t="shared" si="31"/>
        <v/>
      </c>
      <c r="D408" s="265"/>
      <c r="E408" s="265"/>
      <c r="F408" s="265" t="s">
        <v>1673</v>
      </c>
      <c r="G408" s="264">
        <v>4</v>
      </c>
      <c r="H408" s="264"/>
      <c r="I408" s="279"/>
      <c r="J408" s="268"/>
      <c r="K408" s="264" t="str">
        <f t="shared" si="34"/>
        <v/>
      </c>
      <c r="N408" s="89" t="s">
        <v>3193</v>
      </c>
      <c r="P408" s="89">
        <f t="shared" si="33"/>
        <v>88</v>
      </c>
      <c r="Q408" s="263" t="str">
        <f t="shared" si="32"/>
        <v/>
      </c>
      <c r="R408" s="267"/>
    </row>
    <row r="409" spans="1:18" x14ac:dyDescent="0.2">
      <c r="A409" s="263" t="s">
        <v>3342</v>
      </c>
      <c r="B409" s="264" t="str">
        <f t="shared" si="30"/>
        <v/>
      </c>
      <c r="C409" s="264" t="str">
        <f t="shared" si="31"/>
        <v/>
      </c>
      <c r="D409" s="265"/>
      <c r="E409" s="265"/>
      <c r="F409" s="265" t="s">
        <v>1997</v>
      </c>
      <c r="G409" s="264">
        <v>5</v>
      </c>
      <c r="H409" s="264"/>
      <c r="I409" s="279"/>
      <c r="J409" s="268"/>
      <c r="K409" s="264" t="str">
        <f t="shared" si="34"/>
        <v/>
      </c>
      <c r="N409" s="89" t="s">
        <v>3193</v>
      </c>
      <c r="P409" s="89">
        <f t="shared" si="33"/>
        <v>88</v>
      </c>
      <c r="Q409" s="263" t="str">
        <f t="shared" si="32"/>
        <v/>
      </c>
      <c r="R409" s="267"/>
    </row>
    <row r="410" spans="1:18" ht="33.75" x14ac:dyDescent="0.2">
      <c r="A410" s="263" t="s">
        <v>3588</v>
      </c>
      <c r="B410" s="264" t="str">
        <f t="shared" si="30"/>
        <v>dosinas3</v>
      </c>
      <c r="C410" s="264" t="str">
        <f t="shared" si="31"/>
        <v>AKTUELL</v>
      </c>
      <c r="D410" s="265" t="s">
        <v>3544</v>
      </c>
      <c r="E410" s="265" t="s">
        <v>1584</v>
      </c>
      <c r="F410" s="265" t="s">
        <v>583</v>
      </c>
      <c r="G410" s="264">
        <v>0</v>
      </c>
      <c r="H410" s="264" t="s">
        <v>449</v>
      </c>
      <c r="I410" s="272">
        <v>0</v>
      </c>
      <c r="J410" s="268"/>
      <c r="K410" s="264" t="str">
        <f t="shared" si="34"/>
        <v>N.15.3.3</v>
      </c>
      <c r="N410" s="89" t="s">
        <v>3193</v>
      </c>
      <c r="O410" s="89" t="s">
        <v>3193</v>
      </c>
      <c r="P410" s="89">
        <f t="shared" si="33"/>
        <v>88</v>
      </c>
      <c r="Q410" s="263" t="str">
        <f t="shared" si="32"/>
        <v>nrwa_dosinas3</v>
      </c>
      <c r="R410" s="267" t="s">
        <v>1689</v>
      </c>
    </row>
    <row r="411" spans="1:18" x14ac:dyDescent="0.2">
      <c r="A411" s="263" t="s">
        <v>3342</v>
      </c>
      <c r="B411" s="264" t="str">
        <f t="shared" si="30"/>
        <v/>
      </c>
      <c r="C411" s="264" t="str">
        <f t="shared" si="31"/>
        <v/>
      </c>
      <c r="D411" s="265"/>
      <c r="E411" s="265"/>
      <c r="F411" s="265" t="s">
        <v>1996</v>
      </c>
      <c r="G411" s="264">
        <v>1</v>
      </c>
      <c r="H411" s="264"/>
      <c r="I411" s="279"/>
      <c r="J411" s="268"/>
      <c r="K411" s="264" t="str">
        <f t="shared" si="34"/>
        <v/>
      </c>
      <c r="N411" s="89" t="s">
        <v>3193</v>
      </c>
      <c r="P411" s="89">
        <f t="shared" si="33"/>
        <v>88</v>
      </c>
      <c r="Q411" s="263" t="str">
        <f t="shared" si="32"/>
        <v/>
      </c>
      <c r="R411" s="267"/>
    </row>
    <row r="412" spans="1:18" x14ac:dyDescent="0.2">
      <c r="A412" s="263" t="s">
        <v>3342</v>
      </c>
      <c r="B412" s="264" t="str">
        <f t="shared" si="30"/>
        <v/>
      </c>
      <c r="C412" s="264" t="str">
        <f t="shared" si="31"/>
        <v/>
      </c>
      <c r="D412" s="265"/>
      <c r="E412" s="265"/>
      <c r="F412" s="265" t="s">
        <v>1675</v>
      </c>
      <c r="G412" s="264">
        <v>2</v>
      </c>
      <c r="H412" s="264"/>
      <c r="I412" s="279"/>
      <c r="J412" s="268"/>
      <c r="K412" s="264" t="str">
        <f t="shared" si="34"/>
        <v/>
      </c>
      <c r="N412" s="89" t="s">
        <v>3193</v>
      </c>
      <c r="P412" s="89">
        <f t="shared" si="33"/>
        <v>88</v>
      </c>
      <c r="Q412" s="263" t="str">
        <f t="shared" si="32"/>
        <v/>
      </c>
      <c r="R412" s="267"/>
    </row>
    <row r="413" spans="1:18" x14ac:dyDescent="0.2">
      <c r="A413" s="263" t="s">
        <v>3342</v>
      </c>
      <c r="B413" s="264" t="str">
        <f t="shared" si="30"/>
        <v/>
      </c>
      <c r="C413" s="264" t="str">
        <f t="shared" si="31"/>
        <v/>
      </c>
      <c r="D413" s="265"/>
      <c r="E413" s="265"/>
      <c r="F413" s="265" t="s">
        <v>1674</v>
      </c>
      <c r="G413" s="264">
        <v>3</v>
      </c>
      <c r="H413" s="264"/>
      <c r="I413" s="279"/>
      <c r="J413" s="268"/>
      <c r="K413" s="264" t="str">
        <f t="shared" si="34"/>
        <v/>
      </c>
      <c r="N413" s="89" t="s">
        <v>3193</v>
      </c>
      <c r="P413" s="89">
        <f t="shared" si="33"/>
        <v>88</v>
      </c>
      <c r="Q413" s="263" t="str">
        <f t="shared" si="32"/>
        <v/>
      </c>
      <c r="R413" s="267"/>
    </row>
    <row r="414" spans="1:18" x14ac:dyDescent="0.2">
      <c r="A414" s="263" t="s">
        <v>3342</v>
      </c>
      <c r="B414" s="264" t="str">
        <f t="shared" si="30"/>
        <v/>
      </c>
      <c r="C414" s="264" t="str">
        <f t="shared" si="31"/>
        <v/>
      </c>
      <c r="D414" s="265"/>
      <c r="E414" s="265"/>
      <c r="F414" s="265" t="s">
        <v>1673</v>
      </c>
      <c r="G414" s="264">
        <v>4</v>
      </c>
      <c r="H414" s="264"/>
      <c r="I414" s="279"/>
      <c r="J414" s="268"/>
      <c r="K414" s="264" t="str">
        <f t="shared" si="34"/>
        <v/>
      </c>
      <c r="N414" s="89" t="s">
        <v>3193</v>
      </c>
      <c r="P414" s="89">
        <f t="shared" si="33"/>
        <v>88</v>
      </c>
      <c r="Q414" s="263" t="str">
        <f t="shared" si="32"/>
        <v/>
      </c>
      <c r="R414" s="267"/>
    </row>
    <row r="415" spans="1:18" x14ac:dyDescent="0.2">
      <c r="A415" s="263" t="s">
        <v>3342</v>
      </c>
      <c r="B415" s="264" t="str">
        <f t="shared" si="30"/>
        <v/>
      </c>
      <c r="C415" s="264" t="str">
        <f t="shared" si="31"/>
        <v/>
      </c>
      <c r="D415" s="265"/>
      <c r="E415" s="265"/>
      <c r="F415" s="265" t="s">
        <v>1997</v>
      </c>
      <c r="G415" s="264">
        <v>5</v>
      </c>
      <c r="H415" s="264"/>
      <c r="I415" s="279"/>
      <c r="J415" s="268"/>
      <c r="K415" s="264" t="str">
        <f t="shared" si="34"/>
        <v/>
      </c>
      <c r="N415" s="89" t="s">
        <v>3193</v>
      </c>
      <c r="P415" s="89">
        <f t="shared" si="33"/>
        <v>88</v>
      </c>
      <c r="Q415" s="263" t="str">
        <f t="shared" si="32"/>
        <v/>
      </c>
      <c r="R415" s="267"/>
    </row>
    <row r="416" spans="1:18" ht="33.75" x14ac:dyDescent="0.2">
      <c r="A416" s="263" t="s">
        <v>3589</v>
      </c>
      <c r="B416" s="264" t="str">
        <f t="shared" si="30"/>
        <v>dosinas4</v>
      </c>
      <c r="C416" s="264" t="str">
        <f t="shared" si="31"/>
        <v>AKTUELL</v>
      </c>
      <c r="D416" s="265" t="s">
        <v>3544</v>
      </c>
      <c r="E416" s="265" t="s">
        <v>1585</v>
      </c>
      <c r="F416" s="265" t="s">
        <v>583</v>
      </c>
      <c r="G416" s="264">
        <v>0</v>
      </c>
      <c r="H416" s="264" t="s">
        <v>449</v>
      </c>
      <c r="I416" s="272">
        <v>0</v>
      </c>
      <c r="J416" s="268"/>
      <c r="K416" s="264" t="str">
        <f t="shared" si="34"/>
        <v>N.15.4.3</v>
      </c>
      <c r="N416" s="89" t="s">
        <v>3193</v>
      </c>
      <c r="O416" s="89" t="s">
        <v>3193</v>
      </c>
      <c r="P416" s="89">
        <f t="shared" si="33"/>
        <v>88</v>
      </c>
      <c r="Q416" s="263" t="str">
        <f t="shared" si="32"/>
        <v>nrwa_dosinas4</v>
      </c>
      <c r="R416" s="267" t="s">
        <v>1690</v>
      </c>
    </row>
    <row r="417" spans="1:18" x14ac:dyDescent="0.2">
      <c r="A417" s="263" t="s">
        <v>3342</v>
      </c>
      <c r="B417" s="264" t="str">
        <f t="shared" si="30"/>
        <v/>
      </c>
      <c r="C417" s="264" t="str">
        <f t="shared" si="31"/>
        <v/>
      </c>
      <c r="D417" s="265"/>
      <c r="E417" s="265"/>
      <c r="F417" s="265" t="s">
        <v>1996</v>
      </c>
      <c r="G417" s="264">
        <v>1</v>
      </c>
      <c r="H417" s="264"/>
      <c r="I417" s="279"/>
      <c r="J417" s="268"/>
      <c r="K417" s="264" t="str">
        <f>IF(I417&lt;&gt;"","N.15."&amp;RIGHT(A417,1)&amp;".3","")</f>
        <v/>
      </c>
      <c r="N417" s="89" t="s">
        <v>3193</v>
      </c>
      <c r="P417" s="89">
        <f t="shared" si="33"/>
        <v>88</v>
      </c>
      <c r="Q417" s="263" t="str">
        <f t="shared" si="32"/>
        <v/>
      </c>
      <c r="R417" s="267"/>
    </row>
    <row r="418" spans="1:18" x14ac:dyDescent="0.2">
      <c r="A418" s="263" t="s">
        <v>3342</v>
      </c>
      <c r="B418" s="264" t="str">
        <f t="shared" si="30"/>
        <v/>
      </c>
      <c r="C418" s="264" t="str">
        <f t="shared" si="31"/>
        <v/>
      </c>
      <c r="D418" s="265"/>
      <c r="E418" s="265"/>
      <c r="F418" s="265" t="s">
        <v>1675</v>
      </c>
      <c r="G418" s="264">
        <v>2</v>
      </c>
      <c r="H418" s="264"/>
      <c r="I418" s="279"/>
      <c r="J418" s="268"/>
      <c r="K418" s="264" t="str">
        <f t="shared" si="34"/>
        <v/>
      </c>
      <c r="N418" s="89" t="s">
        <v>3193</v>
      </c>
      <c r="P418" s="89">
        <f t="shared" si="33"/>
        <v>88</v>
      </c>
      <c r="Q418" s="263" t="str">
        <f t="shared" si="32"/>
        <v/>
      </c>
      <c r="R418" s="267"/>
    </row>
    <row r="419" spans="1:18" x14ac:dyDescent="0.2">
      <c r="A419" s="263" t="s">
        <v>3342</v>
      </c>
      <c r="B419" s="264" t="str">
        <f t="shared" si="30"/>
        <v/>
      </c>
      <c r="C419" s="264" t="str">
        <f t="shared" si="31"/>
        <v/>
      </c>
      <c r="D419" s="265"/>
      <c r="E419" s="265"/>
      <c r="F419" s="265" t="s">
        <v>1674</v>
      </c>
      <c r="G419" s="264">
        <v>3</v>
      </c>
      <c r="H419" s="264"/>
      <c r="I419" s="279"/>
      <c r="J419" s="268"/>
      <c r="K419" s="264" t="str">
        <f t="shared" si="34"/>
        <v/>
      </c>
      <c r="N419" s="89" t="s">
        <v>3193</v>
      </c>
      <c r="P419" s="89">
        <f t="shared" si="33"/>
        <v>88</v>
      </c>
      <c r="Q419" s="263" t="str">
        <f t="shared" si="32"/>
        <v/>
      </c>
      <c r="R419" s="267"/>
    </row>
    <row r="420" spans="1:18" x14ac:dyDescent="0.2">
      <c r="A420" s="263" t="s">
        <v>3342</v>
      </c>
      <c r="B420" s="264" t="str">
        <f t="shared" si="30"/>
        <v/>
      </c>
      <c r="C420" s="264" t="str">
        <f t="shared" si="31"/>
        <v/>
      </c>
      <c r="D420" s="265"/>
      <c r="E420" s="265"/>
      <c r="F420" s="265" t="s">
        <v>1673</v>
      </c>
      <c r="G420" s="264">
        <v>4</v>
      </c>
      <c r="H420" s="264"/>
      <c r="I420" s="279"/>
      <c r="J420" s="268"/>
      <c r="K420" s="264" t="str">
        <f t="shared" si="34"/>
        <v/>
      </c>
      <c r="N420" s="89" t="s">
        <v>3193</v>
      </c>
      <c r="P420" s="89">
        <f t="shared" si="33"/>
        <v>88</v>
      </c>
      <c r="Q420" s="263" t="str">
        <f t="shared" si="32"/>
        <v/>
      </c>
      <c r="R420" s="267"/>
    </row>
    <row r="421" spans="1:18" x14ac:dyDescent="0.2">
      <c r="A421" s="263" t="s">
        <v>3342</v>
      </c>
      <c r="B421" s="264" t="str">
        <f t="shared" si="30"/>
        <v/>
      </c>
      <c r="C421" s="264" t="str">
        <f t="shared" si="31"/>
        <v/>
      </c>
      <c r="D421" s="265"/>
      <c r="E421" s="265"/>
      <c r="F421" s="265" t="s">
        <v>1997</v>
      </c>
      <c r="G421" s="264">
        <v>5</v>
      </c>
      <c r="H421" s="264"/>
      <c r="I421" s="279"/>
      <c r="J421" s="268"/>
      <c r="K421" s="264" t="str">
        <f t="shared" si="34"/>
        <v/>
      </c>
      <c r="N421" s="89" t="s">
        <v>3193</v>
      </c>
      <c r="P421" s="89">
        <f t="shared" si="33"/>
        <v>88</v>
      </c>
      <c r="Q421" s="263" t="str">
        <f t="shared" si="32"/>
        <v/>
      </c>
      <c r="R421" s="267"/>
    </row>
    <row r="422" spans="1:18" ht="22.5" x14ac:dyDescent="0.2">
      <c r="A422" s="263" t="s">
        <v>3590</v>
      </c>
      <c r="B422" s="264">
        <f t="shared" si="30"/>
        <v>89</v>
      </c>
      <c r="C422" s="264" t="str">
        <f t="shared" si="31"/>
        <v>AKTUELL</v>
      </c>
      <c r="D422" s="265" t="s">
        <v>829</v>
      </c>
      <c r="E422" s="265" t="s">
        <v>1582</v>
      </c>
      <c r="F422" s="265" t="s">
        <v>583</v>
      </c>
      <c r="G422" s="264">
        <v>0</v>
      </c>
      <c r="H422" s="264" t="s">
        <v>449</v>
      </c>
      <c r="I422" s="272">
        <v>0</v>
      </c>
      <c r="J422" s="268"/>
      <c r="K422" s="264" t="str">
        <f>IF(I422&lt;&gt;"","N.15."&amp;RIGHT(A422,1)&amp;".4","")</f>
        <v>N.15.1.4</v>
      </c>
      <c r="N422" s="89" t="s">
        <v>3193</v>
      </c>
      <c r="P422" s="89">
        <f t="shared" si="33"/>
        <v>89</v>
      </c>
      <c r="Q422" s="263" t="str">
        <f t="shared" si="32"/>
        <v>nrwa_konavnas1</v>
      </c>
      <c r="R422" s="267" t="s">
        <v>1591</v>
      </c>
    </row>
    <row r="423" spans="1:18" x14ac:dyDescent="0.2">
      <c r="A423" s="263" t="s">
        <v>3342</v>
      </c>
      <c r="B423" s="264" t="str">
        <f t="shared" si="30"/>
        <v/>
      </c>
      <c r="C423" s="264" t="str">
        <f t="shared" si="31"/>
        <v/>
      </c>
      <c r="D423" s="265"/>
      <c r="E423" s="265"/>
      <c r="F423" s="265" t="s">
        <v>577</v>
      </c>
      <c r="G423" s="264">
        <v>1</v>
      </c>
      <c r="H423" s="264"/>
      <c r="I423" s="279"/>
      <c r="J423" s="268"/>
      <c r="K423" s="264" t="str">
        <f t="shared" ref="K423:K433" si="35">IF(I423&lt;&gt;"","N.15."&amp;RIGHT(A423,1)&amp;".4","")</f>
        <v/>
      </c>
      <c r="N423" s="89" t="s">
        <v>3193</v>
      </c>
      <c r="P423" s="89">
        <f t="shared" si="33"/>
        <v>89</v>
      </c>
      <c r="Q423" s="263" t="str">
        <f t="shared" si="32"/>
        <v/>
      </c>
      <c r="R423" s="267"/>
    </row>
    <row r="424" spans="1:18" x14ac:dyDescent="0.2">
      <c r="A424" s="263" t="s">
        <v>3342</v>
      </c>
      <c r="B424" s="264" t="str">
        <f t="shared" si="30"/>
        <v/>
      </c>
      <c r="C424" s="264" t="str">
        <f t="shared" si="31"/>
        <v/>
      </c>
      <c r="D424" s="265"/>
      <c r="E424" s="265"/>
      <c r="F424" s="265" t="s">
        <v>586</v>
      </c>
      <c r="G424" s="264">
        <v>2</v>
      </c>
      <c r="H424" s="264"/>
      <c r="I424" s="279"/>
      <c r="J424" s="268"/>
      <c r="K424" s="264" t="str">
        <f t="shared" si="35"/>
        <v/>
      </c>
      <c r="N424" s="89" t="s">
        <v>3193</v>
      </c>
      <c r="P424" s="89">
        <f t="shared" si="33"/>
        <v>89</v>
      </c>
      <c r="Q424" s="263" t="str">
        <f t="shared" si="32"/>
        <v/>
      </c>
      <c r="R424" s="267"/>
    </row>
    <row r="425" spans="1:18" ht="22.5" x14ac:dyDescent="0.2">
      <c r="A425" s="263" t="s">
        <v>3591</v>
      </c>
      <c r="B425" s="264">
        <f t="shared" si="30"/>
        <v>90</v>
      </c>
      <c r="C425" s="264" t="str">
        <f t="shared" si="31"/>
        <v>AKTUELL</v>
      </c>
      <c r="D425" s="265" t="s">
        <v>829</v>
      </c>
      <c r="E425" s="265" t="s">
        <v>1583</v>
      </c>
      <c r="F425" s="265" t="s">
        <v>583</v>
      </c>
      <c r="G425" s="264">
        <v>0</v>
      </c>
      <c r="H425" s="264" t="s">
        <v>449</v>
      </c>
      <c r="I425" s="272">
        <v>0</v>
      </c>
      <c r="J425" s="268"/>
      <c r="K425" s="264" t="str">
        <f t="shared" si="35"/>
        <v>N.15.2.4</v>
      </c>
      <c r="N425" s="89" t="s">
        <v>3193</v>
      </c>
      <c r="P425" s="89">
        <f t="shared" si="33"/>
        <v>90</v>
      </c>
      <c r="Q425" s="263" t="str">
        <f t="shared" si="32"/>
        <v>nrwa_konavnas2</v>
      </c>
      <c r="R425" s="267" t="s">
        <v>1594</v>
      </c>
    </row>
    <row r="426" spans="1:18" x14ac:dyDescent="0.2">
      <c r="A426" s="263" t="s">
        <v>3342</v>
      </c>
      <c r="B426" s="264" t="str">
        <f t="shared" si="30"/>
        <v/>
      </c>
      <c r="C426" s="264" t="str">
        <f t="shared" si="31"/>
        <v/>
      </c>
      <c r="D426" s="265"/>
      <c r="E426" s="265"/>
      <c r="F426" s="265" t="s">
        <v>577</v>
      </c>
      <c r="G426" s="264">
        <v>1</v>
      </c>
      <c r="H426" s="264"/>
      <c r="I426" s="279"/>
      <c r="J426" s="268"/>
      <c r="K426" s="264" t="str">
        <f t="shared" si="35"/>
        <v/>
      </c>
      <c r="N426" s="89" t="s">
        <v>3193</v>
      </c>
      <c r="P426" s="89">
        <f t="shared" si="33"/>
        <v>90</v>
      </c>
      <c r="Q426" s="263" t="str">
        <f t="shared" si="32"/>
        <v/>
      </c>
      <c r="R426" s="267"/>
    </row>
    <row r="427" spans="1:18" x14ac:dyDescent="0.2">
      <c r="A427" s="263" t="s">
        <v>3342</v>
      </c>
      <c r="B427" s="264" t="str">
        <f t="shared" si="30"/>
        <v/>
      </c>
      <c r="C427" s="264" t="str">
        <f t="shared" si="31"/>
        <v/>
      </c>
      <c r="D427" s="265"/>
      <c r="E427" s="265"/>
      <c r="F427" s="265" t="s">
        <v>586</v>
      </c>
      <c r="G427" s="264">
        <v>2</v>
      </c>
      <c r="H427" s="264"/>
      <c r="I427" s="279"/>
      <c r="J427" s="268"/>
      <c r="K427" s="264" t="str">
        <f t="shared" si="35"/>
        <v/>
      </c>
      <c r="N427" s="89" t="s">
        <v>3193</v>
      </c>
      <c r="P427" s="89">
        <f t="shared" si="33"/>
        <v>90</v>
      </c>
      <c r="Q427" s="263" t="str">
        <f t="shared" si="32"/>
        <v/>
      </c>
      <c r="R427" s="267"/>
    </row>
    <row r="428" spans="1:18" ht="22.5" x14ac:dyDescent="0.2">
      <c r="A428" s="263" t="s">
        <v>3592</v>
      </c>
      <c r="B428" s="264">
        <f t="shared" si="30"/>
        <v>91</v>
      </c>
      <c r="C428" s="264" t="str">
        <f t="shared" si="31"/>
        <v>AKTUELL</v>
      </c>
      <c r="D428" s="265" t="s">
        <v>829</v>
      </c>
      <c r="E428" s="265" t="s">
        <v>1584</v>
      </c>
      <c r="F428" s="265" t="s">
        <v>583</v>
      </c>
      <c r="G428" s="264">
        <v>0</v>
      </c>
      <c r="H428" s="264" t="s">
        <v>449</v>
      </c>
      <c r="I428" s="272">
        <v>0</v>
      </c>
      <c r="J428" s="268"/>
      <c r="K428" s="264" t="str">
        <f t="shared" si="35"/>
        <v>N.15.3.4</v>
      </c>
      <c r="N428" s="89" t="s">
        <v>3193</v>
      </c>
      <c r="P428" s="89">
        <f t="shared" si="33"/>
        <v>91</v>
      </c>
      <c r="Q428" s="263" t="str">
        <f t="shared" si="32"/>
        <v>nrwa_konavnas3</v>
      </c>
      <c r="R428" s="267" t="s">
        <v>1593</v>
      </c>
    </row>
    <row r="429" spans="1:18" x14ac:dyDescent="0.2">
      <c r="A429" s="263" t="s">
        <v>3342</v>
      </c>
      <c r="B429" s="264" t="str">
        <f t="shared" si="30"/>
        <v/>
      </c>
      <c r="C429" s="264" t="str">
        <f t="shared" si="31"/>
        <v/>
      </c>
      <c r="D429" s="265"/>
      <c r="E429" s="265"/>
      <c r="F429" s="265" t="s">
        <v>577</v>
      </c>
      <c r="G429" s="264">
        <v>1</v>
      </c>
      <c r="H429" s="264"/>
      <c r="I429" s="279"/>
      <c r="J429" s="268"/>
      <c r="K429" s="264" t="str">
        <f t="shared" si="35"/>
        <v/>
      </c>
      <c r="N429" s="89" t="s">
        <v>3193</v>
      </c>
      <c r="P429" s="89">
        <f t="shared" si="33"/>
        <v>91</v>
      </c>
      <c r="Q429" s="263" t="str">
        <f t="shared" si="32"/>
        <v/>
      </c>
      <c r="R429" s="267"/>
    </row>
    <row r="430" spans="1:18" x14ac:dyDescent="0.2">
      <c r="A430" s="263" t="s">
        <v>3342</v>
      </c>
      <c r="B430" s="264" t="str">
        <f t="shared" si="30"/>
        <v/>
      </c>
      <c r="C430" s="264" t="str">
        <f t="shared" si="31"/>
        <v/>
      </c>
      <c r="D430" s="265"/>
      <c r="E430" s="265"/>
      <c r="F430" s="265" t="s">
        <v>586</v>
      </c>
      <c r="G430" s="264">
        <v>2</v>
      </c>
      <c r="H430" s="264"/>
      <c r="I430" s="279"/>
      <c r="J430" s="268"/>
      <c r="K430" s="264" t="str">
        <f t="shared" si="35"/>
        <v/>
      </c>
      <c r="N430" s="89" t="s">
        <v>3193</v>
      </c>
      <c r="P430" s="89">
        <f t="shared" si="33"/>
        <v>91</v>
      </c>
      <c r="Q430" s="263" t="str">
        <f t="shared" si="32"/>
        <v/>
      </c>
      <c r="R430" s="267"/>
    </row>
    <row r="431" spans="1:18" ht="22.5" x14ac:dyDescent="0.2">
      <c r="A431" s="263" t="s">
        <v>3593</v>
      </c>
      <c r="B431" s="264">
        <f t="shared" si="30"/>
        <v>92</v>
      </c>
      <c r="C431" s="264" t="str">
        <f t="shared" si="31"/>
        <v>AKTUELL</v>
      </c>
      <c r="D431" s="265" t="s">
        <v>829</v>
      </c>
      <c r="E431" s="265" t="s">
        <v>1585</v>
      </c>
      <c r="F431" s="265" t="s">
        <v>583</v>
      </c>
      <c r="G431" s="264">
        <v>0</v>
      </c>
      <c r="H431" s="264" t="s">
        <v>449</v>
      </c>
      <c r="I431" s="272">
        <v>0</v>
      </c>
      <c r="J431" s="268"/>
      <c r="K431" s="264" t="str">
        <f t="shared" si="35"/>
        <v>N.15.4.4</v>
      </c>
      <c r="N431" s="89" t="s">
        <v>3193</v>
      </c>
      <c r="P431" s="89">
        <f t="shared" si="33"/>
        <v>92</v>
      </c>
      <c r="Q431" s="263" t="str">
        <f t="shared" si="32"/>
        <v>nrwa_konavnas4</v>
      </c>
      <c r="R431" s="267" t="s">
        <v>1592</v>
      </c>
    </row>
    <row r="432" spans="1:18" x14ac:dyDescent="0.2">
      <c r="A432" s="263" t="s">
        <v>3342</v>
      </c>
      <c r="B432" s="264" t="str">
        <f t="shared" si="30"/>
        <v/>
      </c>
      <c r="C432" s="264" t="str">
        <f t="shared" si="31"/>
        <v/>
      </c>
      <c r="D432" s="265"/>
      <c r="E432" s="265"/>
      <c r="F432" s="265" t="s">
        <v>577</v>
      </c>
      <c r="G432" s="264">
        <v>1</v>
      </c>
      <c r="H432" s="264"/>
      <c r="I432" s="279"/>
      <c r="J432" s="268"/>
      <c r="K432" s="264" t="str">
        <f t="shared" si="35"/>
        <v/>
      </c>
      <c r="N432" s="89" t="s">
        <v>3193</v>
      </c>
      <c r="P432" s="89">
        <f t="shared" si="33"/>
        <v>92</v>
      </c>
      <c r="Q432" s="263" t="str">
        <f t="shared" si="32"/>
        <v/>
      </c>
      <c r="R432" s="267"/>
    </row>
    <row r="433" spans="1:18" x14ac:dyDescent="0.2">
      <c r="A433" s="263" t="s">
        <v>3342</v>
      </c>
      <c r="B433" s="264" t="str">
        <f t="shared" si="30"/>
        <v/>
      </c>
      <c r="C433" s="264" t="str">
        <f t="shared" si="31"/>
        <v/>
      </c>
      <c r="D433" s="265"/>
      <c r="E433" s="265"/>
      <c r="F433" s="265" t="s">
        <v>586</v>
      </c>
      <c r="G433" s="264">
        <v>2</v>
      </c>
      <c r="H433" s="264"/>
      <c r="I433" s="279"/>
      <c r="J433" s="268"/>
      <c r="K433" s="264" t="str">
        <f t="shared" si="35"/>
        <v/>
      </c>
      <c r="N433" s="89" t="s">
        <v>3193</v>
      </c>
      <c r="P433" s="89">
        <f t="shared" si="33"/>
        <v>92</v>
      </c>
      <c r="Q433" s="263" t="str">
        <f t="shared" si="32"/>
        <v/>
      </c>
      <c r="R433" s="267"/>
    </row>
    <row r="434" spans="1:18" x14ac:dyDescent="0.2">
      <c r="A434" s="263" t="s">
        <v>3594</v>
      </c>
      <c r="B434" s="264">
        <f t="shared" si="30"/>
        <v>93</v>
      </c>
      <c r="C434" s="264" t="str">
        <f t="shared" si="31"/>
        <v>BEGINN</v>
      </c>
      <c r="D434" s="265" t="s">
        <v>3595</v>
      </c>
      <c r="E434" s="265" t="s">
        <v>1612</v>
      </c>
      <c r="F434" s="265" t="s">
        <v>583</v>
      </c>
      <c r="G434" s="264">
        <v>0</v>
      </c>
      <c r="H434" s="264" t="s">
        <v>449</v>
      </c>
      <c r="I434" s="272">
        <v>0</v>
      </c>
      <c r="J434" s="280"/>
      <c r="K434" s="264" t="str">
        <f>IF(I434&lt;&gt;"","N.16."&amp;RIGHT(A434,2)&amp;".1","")</f>
        <v>N.16.01.1</v>
      </c>
      <c r="M434" s="89" t="s">
        <v>3193</v>
      </c>
      <c r="P434" s="89">
        <f t="shared" si="33"/>
        <v>93</v>
      </c>
      <c r="Q434" s="263" t="str">
        <f t="shared" si="32"/>
        <v>nrwb_problpg01</v>
      </c>
      <c r="R434" s="267" t="s">
        <v>3596</v>
      </c>
    </row>
    <row r="435" spans="1:18" x14ac:dyDescent="0.2">
      <c r="A435" s="263" t="s">
        <v>3342</v>
      </c>
      <c r="B435" s="264" t="str">
        <f t="shared" si="30"/>
        <v/>
      </c>
      <c r="C435" s="264" t="str">
        <f t="shared" si="31"/>
        <v/>
      </c>
      <c r="D435" s="265"/>
      <c r="E435" s="265"/>
      <c r="F435" s="265" t="s">
        <v>577</v>
      </c>
      <c r="G435" s="264">
        <v>1</v>
      </c>
      <c r="H435" s="264"/>
      <c r="I435" s="279"/>
      <c r="J435" s="280"/>
      <c r="K435" s="264" t="str">
        <f t="shared" ref="K435:K478" si="36">IF(I435&lt;&gt;"","N.16."&amp;RIGHT(A435,2)&amp;".1","")</f>
        <v/>
      </c>
      <c r="M435" s="89" t="s">
        <v>3193</v>
      </c>
      <c r="P435" s="89">
        <f t="shared" si="33"/>
        <v>93</v>
      </c>
      <c r="Q435" s="263" t="str">
        <f t="shared" si="32"/>
        <v/>
      </c>
      <c r="R435" s="267"/>
    </row>
    <row r="436" spans="1:18" x14ac:dyDescent="0.2">
      <c r="A436" s="263" t="s">
        <v>3342</v>
      </c>
      <c r="B436" s="264" t="str">
        <f t="shared" si="30"/>
        <v/>
      </c>
      <c r="C436" s="264" t="str">
        <f t="shared" si="31"/>
        <v/>
      </c>
      <c r="D436" s="265"/>
      <c r="E436" s="265"/>
      <c r="F436" s="265" t="s">
        <v>586</v>
      </c>
      <c r="G436" s="264">
        <v>2</v>
      </c>
      <c r="H436" s="264"/>
      <c r="I436" s="279"/>
      <c r="J436" s="280"/>
      <c r="K436" s="264" t="str">
        <f t="shared" si="36"/>
        <v/>
      </c>
      <c r="M436" s="89" t="s">
        <v>3193</v>
      </c>
      <c r="P436" s="89">
        <f t="shared" si="33"/>
        <v>93</v>
      </c>
      <c r="Q436" s="263" t="str">
        <f t="shared" si="32"/>
        <v/>
      </c>
      <c r="R436" s="267"/>
    </row>
    <row r="437" spans="1:18" ht="22.5" x14ac:dyDescent="0.2">
      <c r="A437" s="263" t="s">
        <v>3597</v>
      </c>
      <c r="B437" s="264">
        <f t="shared" si="30"/>
        <v>94</v>
      </c>
      <c r="C437" s="264" t="str">
        <f t="shared" si="31"/>
        <v>BEGINN</v>
      </c>
      <c r="D437" s="265" t="s">
        <v>3595</v>
      </c>
      <c r="E437" s="265" t="s">
        <v>1613</v>
      </c>
      <c r="F437" s="265" t="s">
        <v>583</v>
      </c>
      <c r="G437" s="264">
        <v>0</v>
      </c>
      <c r="H437" s="264" t="s">
        <v>449</v>
      </c>
      <c r="I437" s="272">
        <v>0</v>
      </c>
      <c r="J437" s="280"/>
      <c r="K437" s="264" t="str">
        <f t="shared" si="36"/>
        <v>N.16.02.1</v>
      </c>
      <c r="M437" s="89" t="s">
        <v>3193</v>
      </c>
      <c r="P437" s="89">
        <f t="shared" si="33"/>
        <v>94</v>
      </c>
      <c r="Q437" s="263" t="str">
        <f t="shared" si="32"/>
        <v>nrwb_problpg02</v>
      </c>
      <c r="R437" s="267" t="s">
        <v>3598</v>
      </c>
    </row>
    <row r="438" spans="1:18" x14ac:dyDescent="0.2">
      <c r="A438" s="263" t="s">
        <v>3342</v>
      </c>
      <c r="B438" s="264" t="str">
        <f t="shared" si="30"/>
        <v/>
      </c>
      <c r="C438" s="264" t="str">
        <f t="shared" si="31"/>
        <v/>
      </c>
      <c r="D438" s="265"/>
      <c r="E438" s="265"/>
      <c r="F438" s="265" t="s">
        <v>577</v>
      </c>
      <c r="G438" s="264">
        <v>1</v>
      </c>
      <c r="H438" s="264"/>
      <c r="I438" s="279"/>
      <c r="J438" s="280"/>
      <c r="K438" s="264" t="str">
        <f t="shared" si="36"/>
        <v/>
      </c>
      <c r="M438" s="89" t="s">
        <v>3193</v>
      </c>
      <c r="P438" s="89">
        <f t="shared" si="33"/>
        <v>94</v>
      </c>
      <c r="Q438" s="263" t="str">
        <f t="shared" si="32"/>
        <v/>
      </c>
      <c r="R438" s="267"/>
    </row>
    <row r="439" spans="1:18" x14ac:dyDescent="0.2">
      <c r="A439" s="263" t="s">
        <v>3342</v>
      </c>
      <c r="B439" s="264" t="str">
        <f t="shared" si="30"/>
        <v/>
      </c>
      <c r="C439" s="264" t="str">
        <f t="shared" si="31"/>
        <v/>
      </c>
      <c r="D439" s="265"/>
      <c r="E439" s="265"/>
      <c r="F439" s="265" t="s">
        <v>586</v>
      </c>
      <c r="G439" s="264">
        <v>2</v>
      </c>
      <c r="H439" s="264"/>
      <c r="I439" s="279"/>
      <c r="J439" s="280"/>
      <c r="K439" s="264" t="str">
        <f t="shared" si="36"/>
        <v/>
      </c>
      <c r="M439" s="89" t="s">
        <v>3193</v>
      </c>
      <c r="P439" s="89">
        <f t="shared" si="33"/>
        <v>94</v>
      </c>
      <c r="Q439" s="263" t="str">
        <f t="shared" si="32"/>
        <v/>
      </c>
      <c r="R439" s="267"/>
    </row>
    <row r="440" spans="1:18" x14ac:dyDescent="0.2">
      <c r="A440" s="263" t="s">
        <v>3599</v>
      </c>
      <c r="B440" s="264">
        <f t="shared" si="30"/>
        <v>95</v>
      </c>
      <c r="C440" s="264" t="str">
        <f t="shared" si="31"/>
        <v>BEGINN</v>
      </c>
      <c r="D440" s="265" t="s">
        <v>3595</v>
      </c>
      <c r="E440" s="265" t="s">
        <v>1614</v>
      </c>
      <c r="F440" s="265" t="s">
        <v>583</v>
      </c>
      <c r="G440" s="264">
        <v>0</v>
      </c>
      <c r="H440" s="264" t="s">
        <v>449</v>
      </c>
      <c r="I440" s="272">
        <v>0</v>
      </c>
      <c r="J440" s="280"/>
      <c r="K440" s="264" t="str">
        <f t="shared" si="36"/>
        <v>N.16.03.1</v>
      </c>
      <c r="M440" s="89" t="s">
        <v>3193</v>
      </c>
      <c r="P440" s="89">
        <f t="shared" si="33"/>
        <v>95</v>
      </c>
      <c r="Q440" s="263" t="str">
        <f t="shared" si="32"/>
        <v>nrwb_problpg03</v>
      </c>
      <c r="R440" s="267" t="s">
        <v>3600</v>
      </c>
    </row>
    <row r="441" spans="1:18" s="281" customFormat="1" x14ac:dyDescent="0.2">
      <c r="A441" s="263" t="s">
        <v>3342</v>
      </c>
      <c r="B441" s="264" t="str">
        <f t="shared" si="30"/>
        <v/>
      </c>
      <c r="C441" s="264" t="str">
        <f t="shared" si="31"/>
        <v/>
      </c>
      <c r="D441" s="265"/>
      <c r="E441" s="265"/>
      <c r="F441" s="265" t="s">
        <v>577</v>
      </c>
      <c r="G441" s="264">
        <v>1</v>
      </c>
      <c r="H441" s="264"/>
      <c r="I441" s="279"/>
      <c r="J441" s="280"/>
      <c r="K441" s="264" t="str">
        <f t="shared" si="36"/>
        <v/>
      </c>
      <c r="M441" s="89" t="s">
        <v>3193</v>
      </c>
      <c r="N441" s="89"/>
      <c r="O441" s="89"/>
      <c r="P441" s="89">
        <f t="shared" si="33"/>
        <v>95</v>
      </c>
      <c r="Q441" s="263" t="str">
        <f t="shared" si="32"/>
        <v/>
      </c>
      <c r="R441" s="267"/>
    </row>
    <row r="442" spans="1:18" s="281" customFormat="1" x14ac:dyDescent="0.2">
      <c r="A442" s="263" t="s">
        <v>3342</v>
      </c>
      <c r="B442" s="264" t="str">
        <f t="shared" si="30"/>
        <v/>
      </c>
      <c r="C442" s="264" t="str">
        <f t="shared" si="31"/>
        <v/>
      </c>
      <c r="D442" s="265"/>
      <c r="E442" s="265"/>
      <c r="F442" s="265" t="s">
        <v>586</v>
      </c>
      <c r="G442" s="264">
        <v>2</v>
      </c>
      <c r="H442" s="264"/>
      <c r="I442" s="279"/>
      <c r="J442" s="280"/>
      <c r="K442" s="264" t="str">
        <f t="shared" si="36"/>
        <v/>
      </c>
      <c r="M442" s="89" t="s">
        <v>3193</v>
      </c>
      <c r="N442" s="89"/>
      <c r="O442" s="89"/>
      <c r="P442" s="89">
        <f t="shared" si="33"/>
        <v>95</v>
      </c>
      <c r="Q442" s="263" t="str">
        <f t="shared" si="32"/>
        <v/>
      </c>
      <c r="R442" s="267"/>
    </row>
    <row r="443" spans="1:18" s="281" customFormat="1" x14ac:dyDescent="0.2">
      <c r="A443" s="263" t="s">
        <v>3601</v>
      </c>
      <c r="B443" s="264">
        <f t="shared" si="30"/>
        <v>96</v>
      </c>
      <c r="C443" s="264" t="str">
        <f t="shared" si="31"/>
        <v>BEGINN</v>
      </c>
      <c r="D443" s="265" t="s">
        <v>3595</v>
      </c>
      <c r="E443" s="265" t="s">
        <v>1615</v>
      </c>
      <c r="F443" s="265" t="s">
        <v>583</v>
      </c>
      <c r="G443" s="264">
        <v>0</v>
      </c>
      <c r="H443" s="264" t="s">
        <v>449</v>
      </c>
      <c r="I443" s="272">
        <v>0</v>
      </c>
      <c r="J443" s="280"/>
      <c r="K443" s="264" t="str">
        <f t="shared" si="36"/>
        <v>N.16.04.1</v>
      </c>
      <c r="M443" s="89" t="s">
        <v>3193</v>
      </c>
      <c r="N443" s="89"/>
      <c r="O443" s="89"/>
      <c r="P443" s="89">
        <f t="shared" si="33"/>
        <v>96</v>
      </c>
      <c r="Q443" s="263" t="str">
        <f t="shared" si="32"/>
        <v>nrwb_problpg04</v>
      </c>
      <c r="R443" s="267" t="s">
        <v>3602</v>
      </c>
    </row>
    <row r="444" spans="1:18" s="281" customFormat="1" x14ac:dyDescent="0.2">
      <c r="A444" s="263" t="s">
        <v>3342</v>
      </c>
      <c r="B444" s="264" t="str">
        <f t="shared" si="30"/>
        <v/>
      </c>
      <c r="C444" s="264" t="str">
        <f t="shared" si="31"/>
        <v/>
      </c>
      <c r="D444" s="265"/>
      <c r="E444" s="265"/>
      <c r="F444" s="265" t="s">
        <v>577</v>
      </c>
      <c r="G444" s="264">
        <v>1</v>
      </c>
      <c r="H444" s="264"/>
      <c r="I444" s="279"/>
      <c r="J444" s="280"/>
      <c r="K444" s="264" t="str">
        <f t="shared" si="36"/>
        <v/>
      </c>
      <c r="M444" s="89" t="s">
        <v>3193</v>
      </c>
      <c r="N444" s="89"/>
      <c r="O444" s="89"/>
      <c r="P444" s="89">
        <f t="shared" si="33"/>
        <v>96</v>
      </c>
      <c r="Q444" s="263" t="str">
        <f t="shared" si="32"/>
        <v/>
      </c>
      <c r="R444" s="267"/>
    </row>
    <row r="445" spans="1:18" s="281" customFormat="1" x14ac:dyDescent="0.2">
      <c r="A445" s="263" t="s">
        <v>3342</v>
      </c>
      <c r="B445" s="264" t="str">
        <f t="shared" si="30"/>
        <v/>
      </c>
      <c r="C445" s="264" t="str">
        <f t="shared" si="31"/>
        <v/>
      </c>
      <c r="D445" s="265"/>
      <c r="E445" s="265"/>
      <c r="F445" s="265" t="s">
        <v>586</v>
      </c>
      <c r="G445" s="264">
        <v>2</v>
      </c>
      <c r="H445" s="264"/>
      <c r="I445" s="279"/>
      <c r="J445" s="280"/>
      <c r="K445" s="264" t="str">
        <f t="shared" si="36"/>
        <v/>
      </c>
      <c r="M445" s="89" t="s">
        <v>3193</v>
      </c>
      <c r="N445" s="89"/>
      <c r="O445" s="89"/>
      <c r="P445" s="89">
        <f t="shared" si="33"/>
        <v>96</v>
      </c>
      <c r="Q445" s="263" t="str">
        <f t="shared" si="32"/>
        <v/>
      </c>
      <c r="R445" s="267"/>
    </row>
    <row r="446" spans="1:18" s="281" customFormat="1" x14ac:dyDescent="0.2">
      <c r="A446" s="263" t="s">
        <v>3603</v>
      </c>
      <c r="B446" s="264">
        <f t="shared" si="30"/>
        <v>97</v>
      </c>
      <c r="C446" s="264" t="str">
        <f t="shared" si="31"/>
        <v>BEGINN</v>
      </c>
      <c r="D446" s="265" t="s">
        <v>3595</v>
      </c>
      <c r="E446" s="265" t="s">
        <v>1630</v>
      </c>
      <c r="F446" s="265" t="s">
        <v>583</v>
      </c>
      <c r="G446" s="264">
        <v>0</v>
      </c>
      <c r="H446" s="264" t="s">
        <v>449</v>
      </c>
      <c r="I446" s="272">
        <v>0</v>
      </c>
      <c r="J446" s="280"/>
      <c r="K446" s="264" t="str">
        <f t="shared" si="36"/>
        <v>N.16.05.1</v>
      </c>
      <c r="M446" s="89" t="s">
        <v>3193</v>
      </c>
      <c r="N446" s="89"/>
      <c r="O446" s="89"/>
      <c r="P446" s="89">
        <f t="shared" si="33"/>
        <v>97</v>
      </c>
      <c r="Q446" s="263" t="str">
        <f t="shared" si="32"/>
        <v>nrwb_problpg05</v>
      </c>
      <c r="R446" s="267" t="s">
        <v>3604</v>
      </c>
    </row>
    <row r="447" spans="1:18" s="281" customFormat="1" x14ac:dyDescent="0.2">
      <c r="A447" s="263" t="s">
        <v>3342</v>
      </c>
      <c r="B447" s="264" t="str">
        <f t="shared" si="30"/>
        <v/>
      </c>
      <c r="C447" s="264" t="str">
        <f t="shared" si="31"/>
        <v/>
      </c>
      <c r="D447" s="265"/>
      <c r="E447" s="265"/>
      <c r="F447" s="265" t="s">
        <v>577</v>
      </c>
      <c r="G447" s="264">
        <v>1</v>
      </c>
      <c r="H447" s="264"/>
      <c r="I447" s="279"/>
      <c r="J447" s="280"/>
      <c r="K447" s="264" t="str">
        <f t="shared" si="36"/>
        <v/>
      </c>
      <c r="M447" s="89" t="s">
        <v>3193</v>
      </c>
      <c r="N447" s="89"/>
      <c r="O447" s="89"/>
      <c r="P447" s="89">
        <f t="shared" si="33"/>
        <v>97</v>
      </c>
      <c r="Q447" s="263" t="str">
        <f t="shared" si="32"/>
        <v/>
      </c>
      <c r="R447" s="267"/>
    </row>
    <row r="448" spans="1:18" s="281" customFormat="1" x14ac:dyDescent="0.2">
      <c r="A448" s="263" t="s">
        <v>3342</v>
      </c>
      <c r="B448" s="264" t="str">
        <f t="shared" si="30"/>
        <v/>
      </c>
      <c r="C448" s="264" t="str">
        <f t="shared" si="31"/>
        <v/>
      </c>
      <c r="D448" s="265"/>
      <c r="E448" s="265"/>
      <c r="F448" s="265" t="s">
        <v>586</v>
      </c>
      <c r="G448" s="264">
        <v>2</v>
      </c>
      <c r="H448" s="264"/>
      <c r="I448" s="279"/>
      <c r="J448" s="280"/>
      <c r="K448" s="264" t="str">
        <f t="shared" si="36"/>
        <v/>
      </c>
      <c r="M448" s="89" t="s">
        <v>3193</v>
      </c>
      <c r="N448" s="89"/>
      <c r="O448" s="89"/>
      <c r="P448" s="89">
        <f t="shared" si="33"/>
        <v>97</v>
      </c>
      <c r="Q448" s="263" t="str">
        <f t="shared" si="32"/>
        <v/>
      </c>
      <c r="R448" s="267"/>
    </row>
    <row r="449" spans="1:18" s="281" customFormat="1" x14ac:dyDescent="0.2">
      <c r="A449" s="263" t="s">
        <v>3605</v>
      </c>
      <c r="B449" s="264">
        <f t="shared" si="30"/>
        <v>98</v>
      </c>
      <c r="C449" s="264" t="str">
        <f t="shared" si="31"/>
        <v>BEGINN</v>
      </c>
      <c r="D449" s="265" t="s">
        <v>3595</v>
      </c>
      <c r="E449" s="265" t="s">
        <v>1631</v>
      </c>
      <c r="F449" s="265" t="s">
        <v>583</v>
      </c>
      <c r="G449" s="264">
        <v>0</v>
      </c>
      <c r="H449" s="264" t="s">
        <v>449</v>
      </c>
      <c r="I449" s="272">
        <v>0</v>
      </c>
      <c r="J449" s="280"/>
      <c r="K449" s="264" t="str">
        <f t="shared" si="36"/>
        <v>N.16.06.1</v>
      </c>
      <c r="M449" s="89" t="s">
        <v>3193</v>
      </c>
      <c r="N449" s="89"/>
      <c r="O449" s="89"/>
      <c r="P449" s="89">
        <f t="shared" si="33"/>
        <v>98</v>
      </c>
      <c r="Q449" s="263" t="str">
        <f t="shared" si="32"/>
        <v>nrwb_problpg06</v>
      </c>
      <c r="R449" s="267" t="s">
        <v>3606</v>
      </c>
    </row>
    <row r="450" spans="1:18" s="281" customFormat="1" x14ac:dyDescent="0.2">
      <c r="A450" s="263" t="s">
        <v>3342</v>
      </c>
      <c r="B450" s="264" t="str">
        <f t="shared" si="30"/>
        <v/>
      </c>
      <c r="C450" s="264" t="str">
        <f t="shared" si="31"/>
        <v/>
      </c>
      <c r="D450" s="265"/>
      <c r="E450" s="265"/>
      <c r="F450" s="265" t="s">
        <v>577</v>
      </c>
      <c r="G450" s="264">
        <v>1</v>
      </c>
      <c r="H450" s="264"/>
      <c r="I450" s="279"/>
      <c r="J450" s="280"/>
      <c r="K450" s="264" t="str">
        <f t="shared" si="36"/>
        <v/>
      </c>
      <c r="M450" s="89" t="s">
        <v>3193</v>
      </c>
      <c r="N450" s="89"/>
      <c r="O450" s="89"/>
      <c r="P450" s="89">
        <f t="shared" si="33"/>
        <v>98</v>
      </c>
      <c r="Q450" s="263" t="str">
        <f t="shared" si="32"/>
        <v/>
      </c>
      <c r="R450" s="267"/>
    </row>
    <row r="451" spans="1:18" s="281" customFormat="1" x14ac:dyDescent="0.2">
      <c r="A451" s="263" t="s">
        <v>3342</v>
      </c>
      <c r="B451" s="264" t="str">
        <f t="shared" si="30"/>
        <v/>
      </c>
      <c r="C451" s="264" t="str">
        <f t="shared" si="31"/>
        <v/>
      </c>
      <c r="D451" s="265"/>
      <c r="E451" s="265"/>
      <c r="F451" s="265" t="s">
        <v>586</v>
      </c>
      <c r="G451" s="264">
        <v>2</v>
      </c>
      <c r="H451" s="264"/>
      <c r="I451" s="279"/>
      <c r="J451" s="280"/>
      <c r="K451" s="264" t="str">
        <f t="shared" si="36"/>
        <v/>
      </c>
      <c r="M451" s="89" t="s">
        <v>3193</v>
      </c>
      <c r="N451" s="89"/>
      <c r="O451" s="89"/>
      <c r="P451" s="89">
        <f t="shared" si="33"/>
        <v>98</v>
      </c>
      <c r="Q451" s="263" t="str">
        <f t="shared" si="32"/>
        <v/>
      </c>
      <c r="R451" s="267"/>
    </row>
    <row r="452" spans="1:18" s="281" customFormat="1" x14ac:dyDescent="0.2">
      <c r="A452" s="263" t="s">
        <v>3607</v>
      </c>
      <c r="B452" s="264">
        <f t="shared" si="30"/>
        <v>99</v>
      </c>
      <c r="C452" s="264" t="str">
        <f t="shared" si="31"/>
        <v>BEGINN</v>
      </c>
      <c r="D452" s="265" t="s">
        <v>3595</v>
      </c>
      <c r="E452" s="265" t="s">
        <v>1632</v>
      </c>
      <c r="F452" s="265" t="s">
        <v>583</v>
      </c>
      <c r="G452" s="264">
        <v>0</v>
      </c>
      <c r="H452" s="264" t="s">
        <v>449</v>
      </c>
      <c r="I452" s="272">
        <v>0</v>
      </c>
      <c r="J452" s="280"/>
      <c r="K452" s="264" t="str">
        <f t="shared" si="36"/>
        <v>N.16.07.1</v>
      </c>
      <c r="M452" s="89" t="s">
        <v>3193</v>
      </c>
      <c r="N452" s="89"/>
      <c r="O452" s="89"/>
      <c r="P452" s="89">
        <f t="shared" si="33"/>
        <v>99</v>
      </c>
      <c r="Q452" s="263" t="str">
        <f t="shared" si="32"/>
        <v>nrwb_problpg07</v>
      </c>
      <c r="R452" s="267" t="s">
        <v>3608</v>
      </c>
    </row>
    <row r="453" spans="1:18" s="281" customFormat="1" x14ac:dyDescent="0.2">
      <c r="A453" s="263" t="s">
        <v>3342</v>
      </c>
      <c r="B453" s="264" t="str">
        <f t="shared" si="30"/>
        <v/>
      </c>
      <c r="C453" s="264" t="str">
        <f t="shared" si="31"/>
        <v/>
      </c>
      <c r="D453" s="265"/>
      <c r="E453" s="265"/>
      <c r="F453" s="265" t="s">
        <v>577</v>
      </c>
      <c r="G453" s="264">
        <v>1</v>
      </c>
      <c r="H453" s="264"/>
      <c r="I453" s="279"/>
      <c r="J453" s="280"/>
      <c r="K453" s="264" t="str">
        <f t="shared" si="36"/>
        <v/>
      </c>
      <c r="M453" s="89" t="s">
        <v>3193</v>
      </c>
      <c r="N453" s="89"/>
      <c r="O453" s="89"/>
      <c r="P453" s="89">
        <f t="shared" si="33"/>
        <v>99</v>
      </c>
      <c r="Q453" s="263" t="str">
        <f t="shared" si="32"/>
        <v/>
      </c>
      <c r="R453" s="267"/>
    </row>
    <row r="454" spans="1:18" s="281" customFormat="1" x14ac:dyDescent="0.2">
      <c r="A454" s="263" t="s">
        <v>3342</v>
      </c>
      <c r="B454" s="264" t="str">
        <f t="shared" si="30"/>
        <v/>
      </c>
      <c r="C454" s="264" t="str">
        <f t="shared" si="31"/>
        <v/>
      </c>
      <c r="D454" s="265"/>
      <c r="E454" s="265"/>
      <c r="F454" s="265" t="s">
        <v>586</v>
      </c>
      <c r="G454" s="264">
        <v>2</v>
      </c>
      <c r="H454" s="264"/>
      <c r="I454" s="279"/>
      <c r="J454" s="280"/>
      <c r="K454" s="264" t="str">
        <f t="shared" si="36"/>
        <v/>
      </c>
      <c r="M454" s="89" t="s">
        <v>3193</v>
      </c>
      <c r="N454" s="89"/>
      <c r="O454" s="89"/>
      <c r="P454" s="89">
        <f t="shared" si="33"/>
        <v>99</v>
      </c>
      <c r="Q454" s="263" t="str">
        <f t="shared" si="32"/>
        <v/>
      </c>
      <c r="R454" s="267"/>
    </row>
    <row r="455" spans="1:18" s="281" customFormat="1" x14ac:dyDescent="0.2">
      <c r="A455" s="263" t="s">
        <v>3609</v>
      </c>
      <c r="B455" s="264">
        <f t="shared" si="30"/>
        <v>100</v>
      </c>
      <c r="C455" s="264" t="str">
        <f t="shared" si="31"/>
        <v>BEGINN</v>
      </c>
      <c r="D455" s="265" t="s">
        <v>3595</v>
      </c>
      <c r="E455" s="265" t="s">
        <v>1633</v>
      </c>
      <c r="F455" s="265" t="s">
        <v>583</v>
      </c>
      <c r="G455" s="264">
        <v>0</v>
      </c>
      <c r="H455" s="264" t="s">
        <v>449</v>
      </c>
      <c r="I455" s="272">
        <v>0</v>
      </c>
      <c r="J455" s="280"/>
      <c r="K455" s="264" t="str">
        <f t="shared" si="36"/>
        <v>N.16.08.1</v>
      </c>
      <c r="M455" s="89" t="s">
        <v>3193</v>
      </c>
      <c r="N455" s="89"/>
      <c r="O455" s="89"/>
      <c r="P455" s="89">
        <f t="shared" si="33"/>
        <v>100</v>
      </c>
      <c r="Q455" s="263" t="str">
        <f t="shared" si="32"/>
        <v>nrwb_problpg08</v>
      </c>
      <c r="R455" s="267" t="s">
        <v>3610</v>
      </c>
    </row>
    <row r="456" spans="1:18" s="281" customFormat="1" x14ac:dyDescent="0.2">
      <c r="A456" s="263" t="s">
        <v>3342</v>
      </c>
      <c r="B456" s="264" t="str">
        <f t="shared" ref="B456:B519" si="37">IF(A456&lt;&gt;"",IF(O456="x",R456,P456),"")</f>
        <v/>
      </c>
      <c r="C456" s="264" t="str">
        <f t="shared" ref="C456:C519" si="38">IF(A456&lt;&gt;"",IF(N456="x","AKTUELL","BEGINN"),"")</f>
        <v/>
      </c>
      <c r="D456" s="265"/>
      <c r="E456" s="265"/>
      <c r="F456" s="265" t="s">
        <v>577</v>
      </c>
      <c r="G456" s="264">
        <v>1</v>
      </c>
      <c r="H456" s="264"/>
      <c r="I456" s="279"/>
      <c r="J456" s="280"/>
      <c r="K456" s="264" t="str">
        <f t="shared" si="36"/>
        <v/>
      </c>
      <c r="M456" s="89" t="s">
        <v>3193</v>
      </c>
      <c r="N456" s="89"/>
      <c r="O456" s="89"/>
      <c r="P456" s="89">
        <f t="shared" si="33"/>
        <v>100</v>
      </c>
      <c r="Q456" s="263" t="str">
        <f t="shared" ref="Q456:Q519" si="39">IF(R456&lt;&gt;"",IF(M456="x",$M$1&amp;R456,IF(N456="x",$N$1&amp;R456,"")),"")</f>
        <v/>
      </c>
      <c r="R456" s="267"/>
    </row>
    <row r="457" spans="1:18" x14ac:dyDescent="0.2">
      <c r="A457" s="263" t="s">
        <v>3342</v>
      </c>
      <c r="B457" s="264" t="str">
        <f t="shared" si="37"/>
        <v/>
      </c>
      <c r="C457" s="264" t="str">
        <f t="shared" si="38"/>
        <v/>
      </c>
      <c r="D457" s="265"/>
      <c r="E457" s="265"/>
      <c r="F457" s="265" t="s">
        <v>586</v>
      </c>
      <c r="G457" s="264">
        <v>2</v>
      </c>
      <c r="H457" s="264"/>
      <c r="I457" s="279"/>
      <c r="J457" s="280"/>
      <c r="K457" s="264" t="str">
        <f t="shared" si="36"/>
        <v/>
      </c>
      <c r="M457" s="89" t="s">
        <v>3193</v>
      </c>
      <c r="P457" s="89">
        <f t="shared" si="33"/>
        <v>100</v>
      </c>
      <c r="Q457" s="263" t="str">
        <f t="shared" si="39"/>
        <v/>
      </c>
      <c r="R457" s="267"/>
    </row>
    <row r="458" spans="1:18" ht="22.5" x14ac:dyDescent="0.2">
      <c r="A458" s="263" t="s">
        <v>3611</v>
      </c>
      <c r="B458" s="264">
        <f t="shared" si="37"/>
        <v>101</v>
      </c>
      <c r="C458" s="264" t="str">
        <f t="shared" si="38"/>
        <v>BEGINN</v>
      </c>
      <c r="D458" s="265" t="s">
        <v>3595</v>
      </c>
      <c r="E458" s="265" t="s">
        <v>1634</v>
      </c>
      <c r="F458" s="265" t="s">
        <v>583</v>
      </c>
      <c r="G458" s="264">
        <v>0</v>
      </c>
      <c r="H458" s="264" t="s">
        <v>449</v>
      </c>
      <c r="I458" s="272">
        <v>0</v>
      </c>
      <c r="J458" s="280"/>
      <c r="K458" s="264" t="str">
        <f t="shared" si="36"/>
        <v>N.16.09.1</v>
      </c>
      <c r="M458" s="89" t="s">
        <v>3193</v>
      </c>
      <c r="P458" s="89">
        <f t="shared" ref="P458:P521" si="40">IF(AND(O458="",A458&lt;&gt;""),P457+1,P457)</f>
        <v>101</v>
      </c>
      <c r="Q458" s="263" t="str">
        <f t="shared" si="39"/>
        <v>nrwb_problpg09</v>
      </c>
      <c r="R458" s="267" t="s">
        <v>3612</v>
      </c>
    </row>
    <row r="459" spans="1:18" x14ac:dyDescent="0.2">
      <c r="A459" s="263" t="s">
        <v>3342</v>
      </c>
      <c r="B459" s="264" t="str">
        <f t="shared" si="37"/>
        <v/>
      </c>
      <c r="C459" s="264" t="str">
        <f t="shared" si="38"/>
        <v/>
      </c>
      <c r="D459" s="265"/>
      <c r="E459" s="265"/>
      <c r="F459" s="265" t="s">
        <v>577</v>
      </c>
      <c r="G459" s="264">
        <v>1</v>
      </c>
      <c r="H459" s="264"/>
      <c r="I459" s="279"/>
      <c r="J459" s="268"/>
      <c r="K459" s="264" t="str">
        <f t="shared" si="36"/>
        <v/>
      </c>
      <c r="M459" s="89" t="s">
        <v>3193</v>
      </c>
      <c r="P459" s="89">
        <f t="shared" si="40"/>
        <v>101</v>
      </c>
      <c r="Q459" s="263" t="str">
        <f t="shared" si="39"/>
        <v/>
      </c>
      <c r="R459" s="267"/>
    </row>
    <row r="460" spans="1:18" x14ac:dyDescent="0.2">
      <c r="A460" s="263" t="s">
        <v>3342</v>
      </c>
      <c r="B460" s="264" t="str">
        <f t="shared" si="37"/>
        <v/>
      </c>
      <c r="C460" s="264" t="str">
        <f t="shared" si="38"/>
        <v/>
      </c>
      <c r="D460" s="265"/>
      <c r="E460" s="265"/>
      <c r="F460" s="265" t="s">
        <v>586</v>
      </c>
      <c r="G460" s="264">
        <v>2</v>
      </c>
      <c r="H460" s="264"/>
      <c r="I460" s="279"/>
      <c r="J460" s="268"/>
      <c r="K460" s="264" t="str">
        <f t="shared" si="36"/>
        <v/>
      </c>
      <c r="M460" s="89" t="s">
        <v>3193</v>
      </c>
      <c r="P460" s="89">
        <f t="shared" si="40"/>
        <v>101</v>
      </c>
      <c r="Q460" s="263" t="str">
        <f t="shared" si="39"/>
        <v/>
      </c>
      <c r="R460" s="267"/>
    </row>
    <row r="461" spans="1:18" ht="22.5" x14ac:dyDescent="0.2">
      <c r="A461" s="263" t="s">
        <v>3613</v>
      </c>
      <c r="B461" s="264">
        <f t="shared" si="37"/>
        <v>102</v>
      </c>
      <c r="C461" s="264" t="str">
        <f t="shared" si="38"/>
        <v>BEGINN</v>
      </c>
      <c r="D461" s="265" t="s">
        <v>3595</v>
      </c>
      <c r="E461" s="265" t="s">
        <v>1635</v>
      </c>
      <c r="F461" s="265" t="s">
        <v>583</v>
      </c>
      <c r="G461" s="264">
        <v>0</v>
      </c>
      <c r="H461" s="264" t="s">
        <v>449</v>
      </c>
      <c r="I461" s="272">
        <v>0</v>
      </c>
      <c r="J461" s="268"/>
      <c r="K461" s="264" t="str">
        <f t="shared" si="36"/>
        <v>N.16.10.1</v>
      </c>
      <c r="M461" s="89" t="s">
        <v>3193</v>
      </c>
      <c r="P461" s="89">
        <f t="shared" si="40"/>
        <v>102</v>
      </c>
      <c r="Q461" s="263" t="str">
        <f t="shared" si="39"/>
        <v>nrwb_problpg10</v>
      </c>
      <c r="R461" s="267" t="s">
        <v>3614</v>
      </c>
    </row>
    <row r="462" spans="1:18" x14ac:dyDescent="0.2">
      <c r="A462" s="263" t="s">
        <v>3342</v>
      </c>
      <c r="B462" s="264" t="str">
        <f t="shared" si="37"/>
        <v/>
      </c>
      <c r="C462" s="264" t="str">
        <f t="shared" si="38"/>
        <v/>
      </c>
      <c r="D462" s="265"/>
      <c r="E462" s="265"/>
      <c r="F462" s="265" t="s">
        <v>577</v>
      </c>
      <c r="G462" s="264">
        <v>1</v>
      </c>
      <c r="H462" s="264"/>
      <c r="I462" s="266"/>
      <c r="J462" s="280"/>
      <c r="K462" s="264" t="str">
        <f t="shared" si="36"/>
        <v/>
      </c>
      <c r="M462" s="89" t="s">
        <v>3193</v>
      </c>
      <c r="P462" s="89">
        <f t="shared" si="40"/>
        <v>102</v>
      </c>
      <c r="Q462" s="263" t="str">
        <f t="shared" si="39"/>
        <v/>
      </c>
      <c r="R462" s="267"/>
    </row>
    <row r="463" spans="1:18" x14ac:dyDescent="0.2">
      <c r="A463" s="263" t="s">
        <v>3342</v>
      </c>
      <c r="B463" s="264" t="str">
        <f t="shared" si="37"/>
        <v/>
      </c>
      <c r="C463" s="264" t="str">
        <f t="shared" si="38"/>
        <v/>
      </c>
      <c r="D463" s="265"/>
      <c r="E463" s="265"/>
      <c r="F463" s="265" t="s">
        <v>586</v>
      </c>
      <c r="G463" s="264">
        <v>2</v>
      </c>
      <c r="H463" s="264"/>
      <c r="I463" s="279"/>
      <c r="J463" s="280"/>
      <c r="K463" s="264" t="str">
        <f t="shared" si="36"/>
        <v/>
      </c>
      <c r="M463" s="89" t="s">
        <v>3193</v>
      </c>
      <c r="P463" s="89">
        <f t="shared" si="40"/>
        <v>102</v>
      </c>
      <c r="Q463" s="263" t="str">
        <f t="shared" si="39"/>
        <v/>
      </c>
      <c r="R463" s="267"/>
    </row>
    <row r="464" spans="1:18" x14ac:dyDescent="0.2">
      <c r="A464" s="263" t="s">
        <v>3615</v>
      </c>
      <c r="B464" s="264">
        <f t="shared" si="37"/>
        <v>103</v>
      </c>
      <c r="C464" s="264" t="str">
        <f t="shared" si="38"/>
        <v>BEGINN</v>
      </c>
      <c r="D464" s="265" t="s">
        <v>3595</v>
      </c>
      <c r="E464" s="265" t="s">
        <v>1636</v>
      </c>
      <c r="F464" s="265" t="s">
        <v>583</v>
      </c>
      <c r="G464" s="264">
        <v>0</v>
      </c>
      <c r="H464" s="264" t="s">
        <v>449</v>
      </c>
      <c r="I464" s="272">
        <v>0</v>
      </c>
      <c r="J464" s="280"/>
      <c r="K464" s="264" t="str">
        <f t="shared" si="36"/>
        <v>N.16.11.1</v>
      </c>
      <c r="M464" s="89" t="s">
        <v>3193</v>
      </c>
      <c r="P464" s="89">
        <f t="shared" si="40"/>
        <v>103</v>
      </c>
      <c r="Q464" s="263" t="str">
        <f t="shared" si="39"/>
        <v>nrwb_problpg11</v>
      </c>
      <c r="R464" s="267" t="s">
        <v>3616</v>
      </c>
    </row>
    <row r="465" spans="1:18" x14ac:dyDescent="0.2">
      <c r="A465" s="263" t="s">
        <v>3342</v>
      </c>
      <c r="B465" s="264" t="str">
        <f t="shared" si="37"/>
        <v/>
      </c>
      <c r="C465" s="264" t="str">
        <f t="shared" si="38"/>
        <v/>
      </c>
      <c r="D465" s="265"/>
      <c r="E465" s="265"/>
      <c r="F465" s="265" t="s">
        <v>577</v>
      </c>
      <c r="G465" s="264">
        <v>1</v>
      </c>
      <c r="H465" s="264"/>
      <c r="I465" s="266"/>
      <c r="J465" s="280"/>
      <c r="K465" s="264" t="str">
        <f t="shared" si="36"/>
        <v/>
      </c>
      <c r="M465" s="89" t="s">
        <v>3193</v>
      </c>
      <c r="P465" s="89">
        <f t="shared" si="40"/>
        <v>103</v>
      </c>
      <c r="Q465" s="263" t="str">
        <f t="shared" si="39"/>
        <v/>
      </c>
      <c r="R465" s="267"/>
    </row>
    <row r="466" spans="1:18" x14ac:dyDescent="0.2">
      <c r="A466" s="263" t="s">
        <v>3342</v>
      </c>
      <c r="B466" s="264" t="str">
        <f t="shared" si="37"/>
        <v/>
      </c>
      <c r="C466" s="264" t="str">
        <f t="shared" si="38"/>
        <v/>
      </c>
      <c r="D466" s="265"/>
      <c r="E466" s="265"/>
      <c r="F466" s="265" t="s">
        <v>586</v>
      </c>
      <c r="G466" s="264">
        <v>2</v>
      </c>
      <c r="H466" s="264"/>
      <c r="I466" s="279"/>
      <c r="J466" s="280"/>
      <c r="K466" s="264" t="str">
        <f t="shared" si="36"/>
        <v/>
      </c>
      <c r="M466" s="89" t="s">
        <v>3193</v>
      </c>
      <c r="P466" s="89">
        <f t="shared" si="40"/>
        <v>103</v>
      </c>
      <c r="Q466" s="263" t="str">
        <f t="shared" si="39"/>
        <v/>
      </c>
      <c r="R466" s="267"/>
    </row>
    <row r="467" spans="1:18" x14ac:dyDescent="0.2">
      <c r="A467" s="263" t="s">
        <v>3617</v>
      </c>
      <c r="B467" s="264">
        <f t="shared" si="37"/>
        <v>104</v>
      </c>
      <c r="C467" s="264" t="str">
        <f t="shared" si="38"/>
        <v>BEGINN</v>
      </c>
      <c r="D467" s="265" t="s">
        <v>3595</v>
      </c>
      <c r="E467" s="265" t="s">
        <v>1637</v>
      </c>
      <c r="F467" s="265" t="s">
        <v>583</v>
      </c>
      <c r="G467" s="264">
        <v>0</v>
      </c>
      <c r="H467" s="264" t="s">
        <v>449</v>
      </c>
      <c r="I467" s="272">
        <v>0</v>
      </c>
      <c r="J467" s="280"/>
      <c r="K467" s="264" t="str">
        <f t="shared" si="36"/>
        <v>N.16.12.1</v>
      </c>
      <c r="M467" s="89" t="s">
        <v>3193</v>
      </c>
      <c r="P467" s="89">
        <f t="shared" si="40"/>
        <v>104</v>
      </c>
      <c r="Q467" s="263" t="str">
        <f t="shared" si="39"/>
        <v>nrwb_problpg12</v>
      </c>
      <c r="R467" s="267" t="s">
        <v>3618</v>
      </c>
    </row>
    <row r="468" spans="1:18" x14ac:dyDescent="0.2">
      <c r="A468" s="263" t="s">
        <v>3342</v>
      </c>
      <c r="B468" s="264" t="str">
        <f t="shared" si="37"/>
        <v/>
      </c>
      <c r="C468" s="264" t="str">
        <f t="shared" si="38"/>
        <v/>
      </c>
      <c r="D468" s="265"/>
      <c r="E468" s="265"/>
      <c r="F468" s="265" t="s">
        <v>577</v>
      </c>
      <c r="G468" s="264">
        <v>1</v>
      </c>
      <c r="H468" s="264"/>
      <c r="I468" s="266"/>
      <c r="J468" s="280"/>
      <c r="K468" s="264" t="str">
        <f t="shared" si="36"/>
        <v/>
      </c>
      <c r="M468" s="89" t="s">
        <v>3193</v>
      </c>
      <c r="P468" s="89">
        <f t="shared" si="40"/>
        <v>104</v>
      </c>
      <c r="Q468" s="263" t="str">
        <f t="shared" si="39"/>
        <v/>
      </c>
      <c r="R468" s="267"/>
    </row>
    <row r="469" spans="1:18" x14ac:dyDescent="0.2">
      <c r="A469" s="263" t="s">
        <v>3342</v>
      </c>
      <c r="B469" s="264" t="str">
        <f t="shared" si="37"/>
        <v/>
      </c>
      <c r="C469" s="264" t="str">
        <f t="shared" si="38"/>
        <v/>
      </c>
      <c r="D469" s="265"/>
      <c r="E469" s="265"/>
      <c r="F469" s="265" t="s">
        <v>586</v>
      </c>
      <c r="G469" s="264">
        <v>2</v>
      </c>
      <c r="H469" s="264"/>
      <c r="I469" s="279"/>
      <c r="J469" s="280"/>
      <c r="K469" s="264" t="str">
        <f t="shared" si="36"/>
        <v/>
      </c>
      <c r="M469" s="89" t="s">
        <v>3193</v>
      </c>
      <c r="P469" s="89">
        <f t="shared" si="40"/>
        <v>104</v>
      </c>
      <c r="Q469" s="263" t="str">
        <f t="shared" si="39"/>
        <v/>
      </c>
      <c r="R469" s="267"/>
    </row>
    <row r="470" spans="1:18" x14ac:dyDescent="0.2">
      <c r="A470" s="263" t="s">
        <v>3619</v>
      </c>
      <c r="B470" s="264">
        <f t="shared" si="37"/>
        <v>105</v>
      </c>
      <c r="C470" s="264" t="str">
        <f t="shared" si="38"/>
        <v>BEGINN</v>
      </c>
      <c r="D470" s="265" t="s">
        <v>3595</v>
      </c>
      <c r="E470" s="265" t="s">
        <v>1638</v>
      </c>
      <c r="F470" s="265" t="s">
        <v>583</v>
      </c>
      <c r="G470" s="264">
        <v>0</v>
      </c>
      <c r="H470" s="264" t="s">
        <v>449</v>
      </c>
      <c r="I470" s="272">
        <v>0</v>
      </c>
      <c r="J470" s="280"/>
      <c r="K470" s="264" t="str">
        <f t="shared" si="36"/>
        <v>N.16.13.1</v>
      </c>
      <c r="M470" s="89" t="s">
        <v>3193</v>
      </c>
      <c r="P470" s="89">
        <f t="shared" si="40"/>
        <v>105</v>
      </c>
      <c r="Q470" s="263" t="str">
        <f t="shared" si="39"/>
        <v>nrwb_problpg13</v>
      </c>
      <c r="R470" s="267" t="s">
        <v>3620</v>
      </c>
    </row>
    <row r="471" spans="1:18" x14ac:dyDescent="0.2">
      <c r="A471" s="263" t="s">
        <v>3342</v>
      </c>
      <c r="B471" s="264" t="str">
        <f t="shared" si="37"/>
        <v/>
      </c>
      <c r="C471" s="264" t="str">
        <f t="shared" si="38"/>
        <v/>
      </c>
      <c r="D471" s="265"/>
      <c r="E471" s="265"/>
      <c r="F471" s="265" t="s">
        <v>577</v>
      </c>
      <c r="G471" s="264">
        <v>1</v>
      </c>
      <c r="H471" s="264"/>
      <c r="I471" s="266"/>
      <c r="J471" s="280"/>
      <c r="K471" s="264" t="str">
        <f t="shared" si="36"/>
        <v/>
      </c>
      <c r="M471" s="89" t="s">
        <v>3193</v>
      </c>
      <c r="P471" s="89">
        <f t="shared" si="40"/>
        <v>105</v>
      </c>
      <c r="Q471" s="263" t="str">
        <f t="shared" si="39"/>
        <v/>
      </c>
      <c r="R471" s="267"/>
    </row>
    <row r="472" spans="1:18" x14ac:dyDescent="0.2">
      <c r="A472" s="263" t="s">
        <v>3342</v>
      </c>
      <c r="B472" s="264" t="str">
        <f t="shared" si="37"/>
        <v/>
      </c>
      <c r="C472" s="264" t="str">
        <f t="shared" si="38"/>
        <v/>
      </c>
      <c r="D472" s="265"/>
      <c r="E472" s="265"/>
      <c r="F472" s="265" t="s">
        <v>586</v>
      </c>
      <c r="G472" s="264">
        <v>2</v>
      </c>
      <c r="H472" s="264"/>
      <c r="I472" s="279"/>
      <c r="J472" s="280"/>
      <c r="K472" s="264" t="str">
        <f t="shared" si="36"/>
        <v/>
      </c>
      <c r="M472" s="89" t="s">
        <v>3193</v>
      </c>
      <c r="P472" s="89">
        <f t="shared" si="40"/>
        <v>105</v>
      </c>
      <c r="Q472" s="263" t="str">
        <f t="shared" si="39"/>
        <v/>
      </c>
      <c r="R472" s="267"/>
    </row>
    <row r="473" spans="1:18" s="281" customFormat="1" x14ac:dyDescent="0.2">
      <c r="A473" s="263" t="s">
        <v>3621</v>
      </c>
      <c r="B473" s="264">
        <f t="shared" si="37"/>
        <v>106</v>
      </c>
      <c r="C473" s="264" t="str">
        <f t="shared" si="38"/>
        <v>BEGINN</v>
      </c>
      <c r="D473" s="265" t="s">
        <v>3595</v>
      </c>
      <c r="E473" s="265" t="s">
        <v>1639</v>
      </c>
      <c r="F473" s="265" t="s">
        <v>583</v>
      </c>
      <c r="G473" s="264">
        <v>0</v>
      </c>
      <c r="H473" s="264" t="s">
        <v>449</v>
      </c>
      <c r="I473" s="272">
        <v>0</v>
      </c>
      <c r="J473" s="280"/>
      <c r="K473" s="264" t="str">
        <f t="shared" si="36"/>
        <v>N.16.14.1</v>
      </c>
      <c r="M473" s="89" t="s">
        <v>3193</v>
      </c>
      <c r="N473" s="89"/>
      <c r="O473" s="89"/>
      <c r="P473" s="89">
        <f t="shared" si="40"/>
        <v>106</v>
      </c>
      <c r="Q473" s="263" t="str">
        <f t="shared" si="39"/>
        <v>nrwb_problpg14</v>
      </c>
      <c r="R473" s="267" t="s">
        <v>3622</v>
      </c>
    </row>
    <row r="474" spans="1:18" s="281" customFormat="1" x14ac:dyDescent="0.2">
      <c r="A474" s="263" t="s">
        <v>3342</v>
      </c>
      <c r="B474" s="264" t="str">
        <f t="shared" si="37"/>
        <v/>
      </c>
      <c r="C474" s="264" t="str">
        <f t="shared" si="38"/>
        <v/>
      </c>
      <c r="D474" s="265"/>
      <c r="E474" s="265"/>
      <c r="F474" s="265" t="s">
        <v>577</v>
      </c>
      <c r="G474" s="264">
        <v>1</v>
      </c>
      <c r="H474" s="264"/>
      <c r="I474" s="266"/>
      <c r="J474" s="280"/>
      <c r="K474" s="264" t="str">
        <f t="shared" si="36"/>
        <v/>
      </c>
      <c r="M474" s="89" t="s">
        <v>3193</v>
      </c>
      <c r="N474" s="89"/>
      <c r="O474" s="89"/>
      <c r="P474" s="89">
        <f t="shared" si="40"/>
        <v>106</v>
      </c>
      <c r="Q474" s="263" t="str">
        <f t="shared" si="39"/>
        <v/>
      </c>
      <c r="R474" s="267"/>
    </row>
    <row r="475" spans="1:18" s="281" customFormat="1" x14ac:dyDescent="0.2">
      <c r="A475" s="263" t="s">
        <v>3342</v>
      </c>
      <c r="B475" s="264" t="str">
        <f t="shared" si="37"/>
        <v/>
      </c>
      <c r="C475" s="264" t="str">
        <f t="shared" si="38"/>
        <v/>
      </c>
      <c r="D475" s="265"/>
      <c r="E475" s="265"/>
      <c r="F475" s="265" t="s">
        <v>586</v>
      </c>
      <c r="G475" s="264">
        <v>2</v>
      </c>
      <c r="H475" s="264"/>
      <c r="I475" s="279"/>
      <c r="J475" s="280"/>
      <c r="K475" s="264" t="str">
        <f t="shared" si="36"/>
        <v/>
      </c>
      <c r="M475" s="89" t="s">
        <v>3193</v>
      </c>
      <c r="N475" s="89"/>
      <c r="O475" s="89"/>
      <c r="P475" s="89">
        <f t="shared" si="40"/>
        <v>106</v>
      </c>
      <c r="Q475" s="263" t="str">
        <f t="shared" si="39"/>
        <v/>
      </c>
      <c r="R475" s="267"/>
    </row>
    <row r="476" spans="1:18" s="281" customFormat="1" x14ac:dyDescent="0.2">
      <c r="A476" s="263" t="s">
        <v>3623</v>
      </c>
      <c r="B476" s="264">
        <f t="shared" si="37"/>
        <v>107</v>
      </c>
      <c r="C476" s="264" t="str">
        <f t="shared" si="38"/>
        <v>BEGINN</v>
      </c>
      <c r="D476" s="265" t="s">
        <v>3595</v>
      </c>
      <c r="E476" s="265" t="s">
        <v>1640</v>
      </c>
      <c r="F476" s="265" t="s">
        <v>583</v>
      </c>
      <c r="G476" s="264">
        <v>0</v>
      </c>
      <c r="H476" s="264" t="s">
        <v>449</v>
      </c>
      <c r="I476" s="272">
        <v>0</v>
      </c>
      <c r="J476" s="280"/>
      <c r="K476" s="264" t="str">
        <f t="shared" si="36"/>
        <v>N.16.15.1</v>
      </c>
      <c r="M476" s="89" t="s">
        <v>3193</v>
      </c>
      <c r="N476" s="89"/>
      <c r="O476" s="89"/>
      <c r="P476" s="89">
        <f t="shared" si="40"/>
        <v>107</v>
      </c>
      <c r="Q476" s="263" t="str">
        <f t="shared" si="39"/>
        <v>nrwb_problpg15</v>
      </c>
      <c r="R476" s="267" t="s">
        <v>3624</v>
      </c>
    </row>
    <row r="477" spans="1:18" s="281" customFormat="1" x14ac:dyDescent="0.2">
      <c r="A477" s="263" t="s">
        <v>3342</v>
      </c>
      <c r="B477" s="264" t="str">
        <f t="shared" si="37"/>
        <v/>
      </c>
      <c r="C477" s="264" t="str">
        <f t="shared" si="38"/>
        <v/>
      </c>
      <c r="D477" s="265"/>
      <c r="E477" s="265"/>
      <c r="F477" s="265" t="s">
        <v>577</v>
      </c>
      <c r="G477" s="264">
        <v>1</v>
      </c>
      <c r="H477" s="264"/>
      <c r="I477" s="266"/>
      <c r="J477" s="280"/>
      <c r="K477" s="264" t="str">
        <f t="shared" si="36"/>
        <v/>
      </c>
      <c r="M477" s="89" t="s">
        <v>3193</v>
      </c>
      <c r="N477" s="89"/>
      <c r="O477" s="89"/>
      <c r="P477" s="89">
        <f t="shared" si="40"/>
        <v>107</v>
      </c>
      <c r="Q477" s="263" t="str">
        <f t="shared" si="39"/>
        <v/>
      </c>
      <c r="R477" s="267"/>
    </row>
    <row r="478" spans="1:18" s="281" customFormat="1" x14ac:dyDescent="0.2">
      <c r="A478" s="263" t="s">
        <v>3342</v>
      </c>
      <c r="B478" s="264" t="str">
        <f t="shared" si="37"/>
        <v/>
      </c>
      <c r="C478" s="264" t="str">
        <f t="shared" si="38"/>
        <v/>
      </c>
      <c r="D478" s="265"/>
      <c r="E478" s="265"/>
      <c r="F478" s="265" t="s">
        <v>586</v>
      </c>
      <c r="G478" s="264">
        <v>2</v>
      </c>
      <c r="H478" s="264"/>
      <c r="I478" s="279"/>
      <c r="J478" s="280"/>
      <c r="K478" s="264" t="str">
        <f t="shared" si="36"/>
        <v/>
      </c>
      <c r="M478" s="89" t="s">
        <v>3193</v>
      </c>
      <c r="N478" s="89"/>
      <c r="O478" s="89"/>
      <c r="P478" s="89">
        <f t="shared" si="40"/>
        <v>107</v>
      </c>
      <c r="Q478" s="263" t="str">
        <f t="shared" si="39"/>
        <v/>
      </c>
      <c r="R478" s="267"/>
    </row>
    <row r="479" spans="1:18" s="281" customFormat="1" x14ac:dyDescent="0.2">
      <c r="A479" s="263" t="s">
        <v>3625</v>
      </c>
      <c r="B479" s="264" t="str">
        <f t="shared" si="37"/>
        <v>ktendpg01</v>
      </c>
      <c r="C479" s="264" t="str">
        <f t="shared" si="38"/>
        <v>AKTUELL</v>
      </c>
      <c r="D479" s="265" t="s">
        <v>3626</v>
      </c>
      <c r="E479" s="265" t="s">
        <v>1612</v>
      </c>
      <c r="F479" s="265"/>
      <c r="G479" s="264" t="s">
        <v>598</v>
      </c>
      <c r="H479" s="264" t="s">
        <v>446</v>
      </c>
      <c r="I479" s="272">
        <v>99</v>
      </c>
      <c r="J479" s="280"/>
      <c r="K479" s="264" t="str">
        <f>IF(I479&lt;&gt;"","N.16."&amp;RIGHT(A479,2)&amp;".2","")</f>
        <v>N.16.01.2</v>
      </c>
      <c r="M479" s="89"/>
      <c r="N479" s="89" t="s">
        <v>3193</v>
      </c>
      <c r="O479" s="89" t="s">
        <v>3193</v>
      </c>
      <c r="P479" s="89">
        <f t="shared" si="40"/>
        <v>107</v>
      </c>
      <c r="Q479" s="263" t="str">
        <f t="shared" si="39"/>
        <v>nrwa_ktendpg01</v>
      </c>
      <c r="R479" s="267" t="s">
        <v>1641</v>
      </c>
    </row>
    <row r="480" spans="1:18" s="281" customFormat="1" ht="22.5" x14ac:dyDescent="0.2">
      <c r="A480" s="263" t="s">
        <v>3627</v>
      </c>
      <c r="B480" s="264" t="str">
        <f t="shared" si="37"/>
        <v>ktendpg02</v>
      </c>
      <c r="C480" s="264" t="str">
        <f t="shared" si="38"/>
        <v>AKTUELL</v>
      </c>
      <c r="D480" s="265" t="s">
        <v>3626</v>
      </c>
      <c r="E480" s="265" t="s">
        <v>1613</v>
      </c>
      <c r="F480" s="265"/>
      <c r="G480" s="264" t="s">
        <v>598</v>
      </c>
      <c r="H480" s="264" t="s">
        <v>446</v>
      </c>
      <c r="I480" s="272">
        <v>99</v>
      </c>
      <c r="J480" s="280"/>
      <c r="K480" s="264" t="str">
        <f t="shared" ref="K480:K493" si="41">IF(I480&lt;&gt;"","N.16."&amp;RIGHT(A480,2)&amp;".2","")</f>
        <v>N.16.02.2</v>
      </c>
      <c r="M480" s="89"/>
      <c r="N480" s="89" t="s">
        <v>3193</v>
      </c>
      <c r="O480" s="89" t="s">
        <v>3193</v>
      </c>
      <c r="P480" s="89">
        <f t="shared" si="40"/>
        <v>107</v>
      </c>
      <c r="Q480" s="263" t="str">
        <f t="shared" si="39"/>
        <v>nrwa_ktendpg02</v>
      </c>
      <c r="R480" s="267" t="s">
        <v>1642</v>
      </c>
    </row>
    <row r="481" spans="1:18" s="281" customFormat="1" x14ac:dyDescent="0.2">
      <c r="A481" s="263" t="s">
        <v>3628</v>
      </c>
      <c r="B481" s="264" t="str">
        <f t="shared" si="37"/>
        <v>ktendpg03</v>
      </c>
      <c r="C481" s="264" t="str">
        <f t="shared" si="38"/>
        <v>AKTUELL</v>
      </c>
      <c r="D481" s="265" t="s">
        <v>3626</v>
      </c>
      <c r="E481" s="265" t="s">
        <v>1614</v>
      </c>
      <c r="F481" s="265"/>
      <c r="G481" s="264" t="s">
        <v>598</v>
      </c>
      <c r="H481" s="264" t="s">
        <v>446</v>
      </c>
      <c r="I481" s="272">
        <v>99</v>
      </c>
      <c r="J481" s="280"/>
      <c r="K481" s="264" t="str">
        <f t="shared" si="41"/>
        <v>N.16.03.2</v>
      </c>
      <c r="M481" s="89"/>
      <c r="N481" s="89" t="s">
        <v>3193</v>
      </c>
      <c r="O481" s="89" t="s">
        <v>3193</v>
      </c>
      <c r="P481" s="89">
        <f t="shared" si="40"/>
        <v>107</v>
      </c>
      <c r="Q481" s="263" t="str">
        <f t="shared" si="39"/>
        <v>nrwa_ktendpg03</v>
      </c>
      <c r="R481" s="267" t="s">
        <v>1643</v>
      </c>
    </row>
    <row r="482" spans="1:18" s="281" customFormat="1" x14ac:dyDescent="0.2">
      <c r="A482" s="263" t="s">
        <v>3629</v>
      </c>
      <c r="B482" s="264" t="str">
        <f t="shared" si="37"/>
        <v>ktendpg04</v>
      </c>
      <c r="C482" s="264" t="str">
        <f t="shared" si="38"/>
        <v>AKTUELL</v>
      </c>
      <c r="D482" s="265" t="s">
        <v>3626</v>
      </c>
      <c r="E482" s="265" t="s">
        <v>1615</v>
      </c>
      <c r="F482" s="265"/>
      <c r="G482" s="264" t="s">
        <v>598</v>
      </c>
      <c r="H482" s="264" t="s">
        <v>446</v>
      </c>
      <c r="I482" s="272">
        <v>99</v>
      </c>
      <c r="J482" s="280"/>
      <c r="K482" s="264" t="str">
        <f t="shared" si="41"/>
        <v>N.16.04.2</v>
      </c>
      <c r="M482" s="89"/>
      <c r="N482" s="89" t="s">
        <v>3193</v>
      </c>
      <c r="O482" s="89" t="s">
        <v>3193</v>
      </c>
      <c r="P482" s="89">
        <f t="shared" si="40"/>
        <v>107</v>
      </c>
      <c r="Q482" s="263" t="str">
        <f t="shared" si="39"/>
        <v>nrwa_ktendpg04</v>
      </c>
      <c r="R482" s="267" t="s">
        <v>1644</v>
      </c>
    </row>
    <row r="483" spans="1:18" s="281" customFormat="1" x14ac:dyDescent="0.2">
      <c r="A483" s="263" t="s">
        <v>3630</v>
      </c>
      <c r="B483" s="264" t="str">
        <f t="shared" si="37"/>
        <v>ktendpg05</v>
      </c>
      <c r="C483" s="264" t="str">
        <f t="shared" si="38"/>
        <v>AKTUELL</v>
      </c>
      <c r="D483" s="265" t="s">
        <v>3626</v>
      </c>
      <c r="E483" s="265" t="s">
        <v>1630</v>
      </c>
      <c r="F483" s="265"/>
      <c r="G483" s="264" t="s">
        <v>598</v>
      </c>
      <c r="H483" s="264" t="s">
        <v>446</v>
      </c>
      <c r="I483" s="272">
        <v>99</v>
      </c>
      <c r="J483" s="280"/>
      <c r="K483" s="264" t="str">
        <f t="shared" si="41"/>
        <v>N.16.05.2</v>
      </c>
      <c r="M483" s="89"/>
      <c r="N483" s="89" t="s">
        <v>3193</v>
      </c>
      <c r="O483" s="89" t="s">
        <v>3193</v>
      </c>
      <c r="P483" s="89">
        <f t="shared" si="40"/>
        <v>107</v>
      </c>
      <c r="Q483" s="263" t="str">
        <f t="shared" si="39"/>
        <v>nrwa_ktendpg05</v>
      </c>
      <c r="R483" s="267" t="s">
        <v>1645</v>
      </c>
    </row>
    <row r="484" spans="1:18" s="281" customFormat="1" x14ac:dyDescent="0.2">
      <c r="A484" s="263" t="s">
        <v>3631</v>
      </c>
      <c r="B484" s="264" t="str">
        <f t="shared" si="37"/>
        <v>ktendpg06</v>
      </c>
      <c r="C484" s="264" t="str">
        <f t="shared" si="38"/>
        <v>AKTUELL</v>
      </c>
      <c r="D484" s="265" t="s">
        <v>3626</v>
      </c>
      <c r="E484" s="265" t="s">
        <v>1631</v>
      </c>
      <c r="F484" s="265"/>
      <c r="G484" s="264" t="s">
        <v>598</v>
      </c>
      <c r="H484" s="264" t="s">
        <v>446</v>
      </c>
      <c r="I484" s="272">
        <v>99</v>
      </c>
      <c r="J484" s="280"/>
      <c r="K484" s="264" t="str">
        <f t="shared" si="41"/>
        <v>N.16.06.2</v>
      </c>
      <c r="M484" s="89"/>
      <c r="N484" s="89" t="s">
        <v>3193</v>
      </c>
      <c r="O484" s="89" t="s">
        <v>3193</v>
      </c>
      <c r="P484" s="89">
        <f t="shared" si="40"/>
        <v>107</v>
      </c>
      <c r="Q484" s="263" t="str">
        <f t="shared" si="39"/>
        <v>nrwa_ktendpg06</v>
      </c>
      <c r="R484" s="267" t="s">
        <v>1646</v>
      </c>
    </row>
    <row r="485" spans="1:18" s="281" customFormat="1" x14ac:dyDescent="0.2">
      <c r="A485" s="263" t="s">
        <v>3632</v>
      </c>
      <c r="B485" s="264" t="str">
        <f t="shared" si="37"/>
        <v>ktendpg07</v>
      </c>
      <c r="C485" s="264" t="str">
        <f t="shared" si="38"/>
        <v>AKTUELL</v>
      </c>
      <c r="D485" s="265" t="s">
        <v>3626</v>
      </c>
      <c r="E485" s="265" t="s">
        <v>1632</v>
      </c>
      <c r="F485" s="265"/>
      <c r="G485" s="264" t="s">
        <v>598</v>
      </c>
      <c r="H485" s="264" t="s">
        <v>446</v>
      </c>
      <c r="I485" s="272">
        <v>99</v>
      </c>
      <c r="J485" s="280"/>
      <c r="K485" s="264" t="str">
        <f t="shared" si="41"/>
        <v>N.16.07.2</v>
      </c>
      <c r="M485" s="89"/>
      <c r="N485" s="89" t="s">
        <v>3193</v>
      </c>
      <c r="O485" s="89" t="s">
        <v>3193</v>
      </c>
      <c r="P485" s="89">
        <f t="shared" si="40"/>
        <v>107</v>
      </c>
      <c r="Q485" s="263" t="str">
        <f t="shared" si="39"/>
        <v>nrwa_ktendpg07</v>
      </c>
      <c r="R485" s="267" t="s">
        <v>1647</v>
      </c>
    </row>
    <row r="486" spans="1:18" s="281" customFormat="1" x14ac:dyDescent="0.2">
      <c r="A486" s="263" t="s">
        <v>3633</v>
      </c>
      <c r="B486" s="264" t="str">
        <f t="shared" si="37"/>
        <v>ktendpg08</v>
      </c>
      <c r="C486" s="264" t="str">
        <f t="shared" si="38"/>
        <v>AKTUELL</v>
      </c>
      <c r="D486" s="265" t="s">
        <v>3626</v>
      </c>
      <c r="E486" s="265" t="s">
        <v>1633</v>
      </c>
      <c r="F486" s="265"/>
      <c r="G486" s="264" t="s">
        <v>598</v>
      </c>
      <c r="H486" s="264" t="s">
        <v>446</v>
      </c>
      <c r="I486" s="272">
        <v>99</v>
      </c>
      <c r="J486" s="280"/>
      <c r="K486" s="264" t="str">
        <f t="shared" si="41"/>
        <v>N.16.08.2</v>
      </c>
      <c r="M486" s="89"/>
      <c r="N486" s="89" t="s">
        <v>3193</v>
      </c>
      <c r="O486" s="89" t="s">
        <v>3193</v>
      </c>
      <c r="P486" s="89">
        <f t="shared" si="40"/>
        <v>107</v>
      </c>
      <c r="Q486" s="263" t="str">
        <f t="shared" si="39"/>
        <v>nrwa_ktendpg08</v>
      </c>
      <c r="R486" s="267" t="s">
        <v>1648</v>
      </c>
    </row>
    <row r="487" spans="1:18" s="281" customFormat="1" ht="22.5" x14ac:dyDescent="0.2">
      <c r="A487" s="263" t="s">
        <v>3634</v>
      </c>
      <c r="B487" s="264" t="str">
        <f t="shared" si="37"/>
        <v>ktendpg09</v>
      </c>
      <c r="C487" s="264" t="str">
        <f t="shared" si="38"/>
        <v>AKTUELL</v>
      </c>
      <c r="D487" s="265" t="s">
        <v>3626</v>
      </c>
      <c r="E487" s="265" t="s">
        <v>1634</v>
      </c>
      <c r="F487" s="265"/>
      <c r="G487" s="264" t="s">
        <v>598</v>
      </c>
      <c r="H487" s="264" t="s">
        <v>446</v>
      </c>
      <c r="I487" s="272">
        <v>99</v>
      </c>
      <c r="J487" s="280"/>
      <c r="K487" s="264" t="str">
        <f t="shared" si="41"/>
        <v>N.16.09.2</v>
      </c>
      <c r="M487" s="89"/>
      <c r="N487" s="89" t="s">
        <v>3193</v>
      </c>
      <c r="O487" s="89" t="s">
        <v>3193</v>
      </c>
      <c r="P487" s="89">
        <f t="shared" si="40"/>
        <v>107</v>
      </c>
      <c r="Q487" s="263" t="str">
        <f t="shared" si="39"/>
        <v>nrwa_ktendpg09</v>
      </c>
      <c r="R487" s="267" t="s">
        <v>1649</v>
      </c>
    </row>
    <row r="488" spans="1:18" s="281" customFormat="1" ht="22.5" x14ac:dyDescent="0.2">
      <c r="A488" s="263" t="s">
        <v>3635</v>
      </c>
      <c r="B488" s="264" t="str">
        <f t="shared" si="37"/>
        <v>ktendpg10</v>
      </c>
      <c r="C488" s="264" t="str">
        <f t="shared" si="38"/>
        <v>AKTUELL</v>
      </c>
      <c r="D488" s="265" t="s">
        <v>3626</v>
      </c>
      <c r="E488" s="265" t="s">
        <v>1635</v>
      </c>
      <c r="F488" s="265"/>
      <c r="G488" s="264" t="s">
        <v>598</v>
      </c>
      <c r="H488" s="264" t="s">
        <v>446</v>
      </c>
      <c r="I488" s="272">
        <v>99</v>
      </c>
      <c r="J488" s="280"/>
      <c r="K488" s="264" t="str">
        <f t="shared" si="41"/>
        <v>N.16.10.2</v>
      </c>
      <c r="M488" s="89"/>
      <c r="N488" s="89" t="s">
        <v>3193</v>
      </c>
      <c r="O488" s="89" t="s">
        <v>3193</v>
      </c>
      <c r="P488" s="89">
        <f t="shared" si="40"/>
        <v>107</v>
      </c>
      <c r="Q488" s="263" t="str">
        <f t="shared" si="39"/>
        <v>nrwa_ktendpg10</v>
      </c>
      <c r="R488" s="267" t="s">
        <v>1650</v>
      </c>
    </row>
    <row r="489" spans="1:18" x14ac:dyDescent="0.2">
      <c r="A489" s="263" t="s">
        <v>3636</v>
      </c>
      <c r="B489" s="264" t="str">
        <f t="shared" si="37"/>
        <v>ktendpg11</v>
      </c>
      <c r="C489" s="264" t="str">
        <f t="shared" si="38"/>
        <v>AKTUELL</v>
      </c>
      <c r="D489" s="265" t="s">
        <v>3626</v>
      </c>
      <c r="E489" s="265" t="s">
        <v>1636</v>
      </c>
      <c r="F489" s="265"/>
      <c r="G489" s="264" t="s">
        <v>598</v>
      </c>
      <c r="H489" s="264" t="s">
        <v>446</v>
      </c>
      <c r="I489" s="272">
        <v>99</v>
      </c>
      <c r="J489" s="280"/>
      <c r="K489" s="264" t="str">
        <f t="shared" si="41"/>
        <v>N.16.11.2</v>
      </c>
      <c r="N489" s="89" t="s">
        <v>3193</v>
      </c>
      <c r="O489" s="89" t="s">
        <v>3193</v>
      </c>
      <c r="P489" s="89">
        <f t="shared" si="40"/>
        <v>107</v>
      </c>
      <c r="Q489" s="263" t="str">
        <f t="shared" si="39"/>
        <v>nrwa_ktendpg11</v>
      </c>
      <c r="R489" s="267" t="s">
        <v>1651</v>
      </c>
    </row>
    <row r="490" spans="1:18" x14ac:dyDescent="0.2">
      <c r="A490" s="263" t="s">
        <v>3637</v>
      </c>
      <c r="B490" s="264" t="str">
        <f t="shared" si="37"/>
        <v>ktendpg12</v>
      </c>
      <c r="C490" s="264" t="str">
        <f t="shared" si="38"/>
        <v>AKTUELL</v>
      </c>
      <c r="D490" s="265" t="s">
        <v>3626</v>
      </c>
      <c r="E490" s="265" t="s">
        <v>1637</v>
      </c>
      <c r="F490" s="265"/>
      <c r="G490" s="264" t="s">
        <v>598</v>
      </c>
      <c r="H490" s="264" t="s">
        <v>446</v>
      </c>
      <c r="I490" s="272">
        <v>99</v>
      </c>
      <c r="J490" s="280"/>
      <c r="K490" s="264" t="str">
        <f t="shared" si="41"/>
        <v>N.16.12.2</v>
      </c>
      <c r="N490" s="89" t="s">
        <v>3193</v>
      </c>
      <c r="O490" s="89" t="s">
        <v>3193</v>
      </c>
      <c r="P490" s="89">
        <f t="shared" si="40"/>
        <v>107</v>
      </c>
      <c r="Q490" s="263" t="str">
        <f t="shared" si="39"/>
        <v>nrwa_ktendpg12</v>
      </c>
      <c r="R490" s="267" t="s">
        <v>1652</v>
      </c>
    </row>
    <row r="491" spans="1:18" x14ac:dyDescent="0.2">
      <c r="A491" s="263" t="s">
        <v>3638</v>
      </c>
      <c r="B491" s="264" t="str">
        <f t="shared" si="37"/>
        <v>ktendpg13</v>
      </c>
      <c r="C491" s="264" t="str">
        <f t="shared" si="38"/>
        <v>AKTUELL</v>
      </c>
      <c r="D491" s="265" t="s">
        <v>3626</v>
      </c>
      <c r="E491" s="265" t="s">
        <v>1638</v>
      </c>
      <c r="F491" s="265"/>
      <c r="G491" s="264" t="s">
        <v>598</v>
      </c>
      <c r="H491" s="264" t="s">
        <v>446</v>
      </c>
      <c r="I491" s="272">
        <v>99</v>
      </c>
      <c r="J491" s="280"/>
      <c r="K491" s="264" t="str">
        <f t="shared" si="41"/>
        <v>N.16.13.2</v>
      </c>
      <c r="N491" s="89" t="s">
        <v>3193</v>
      </c>
      <c r="O491" s="89" t="s">
        <v>3193</v>
      </c>
      <c r="P491" s="89">
        <f t="shared" si="40"/>
        <v>107</v>
      </c>
      <c r="Q491" s="263" t="str">
        <f t="shared" si="39"/>
        <v>nrwa_ktendpg13</v>
      </c>
      <c r="R491" s="267" t="s">
        <v>1653</v>
      </c>
    </row>
    <row r="492" spans="1:18" x14ac:dyDescent="0.2">
      <c r="A492" s="263" t="s">
        <v>3639</v>
      </c>
      <c r="B492" s="264" t="str">
        <f t="shared" si="37"/>
        <v>ktendpg14</v>
      </c>
      <c r="C492" s="264" t="str">
        <f t="shared" si="38"/>
        <v>AKTUELL</v>
      </c>
      <c r="D492" s="265" t="s">
        <v>3626</v>
      </c>
      <c r="E492" s="265" t="s">
        <v>1639</v>
      </c>
      <c r="F492" s="265"/>
      <c r="G492" s="264" t="s">
        <v>598</v>
      </c>
      <c r="H492" s="264" t="s">
        <v>446</v>
      </c>
      <c r="I492" s="272">
        <v>99</v>
      </c>
      <c r="J492" s="280"/>
      <c r="K492" s="264" t="str">
        <f t="shared" si="41"/>
        <v>N.16.14.2</v>
      </c>
      <c r="N492" s="89" t="s">
        <v>3193</v>
      </c>
      <c r="O492" s="89" t="s">
        <v>3193</v>
      </c>
      <c r="P492" s="89">
        <f t="shared" si="40"/>
        <v>107</v>
      </c>
      <c r="Q492" s="263" t="str">
        <f t="shared" si="39"/>
        <v>nrwa_ktendpg14</v>
      </c>
      <c r="R492" s="267" t="s">
        <v>1654</v>
      </c>
    </row>
    <row r="493" spans="1:18" x14ac:dyDescent="0.2">
      <c r="A493" s="263" t="s">
        <v>3640</v>
      </c>
      <c r="B493" s="264" t="str">
        <f t="shared" si="37"/>
        <v>ktendpg15</v>
      </c>
      <c r="C493" s="264" t="str">
        <f t="shared" si="38"/>
        <v>AKTUELL</v>
      </c>
      <c r="D493" s="265" t="s">
        <v>3626</v>
      </c>
      <c r="E493" s="265" t="s">
        <v>1640</v>
      </c>
      <c r="F493" s="265"/>
      <c r="G493" s="264" t="s">
        <v>598</v>
      </c>
      <c r="H493" s="264" t="s">
        <v>446</v>
      </c>
      <c r="I493" s="272">
        <v>99</v>
      </c>
      <c r="J493" s="280"/>
      <c r="K493" s="264" t="str">
        <f t="shared" si="41"/>
        <v>N.16.15.2</v>
      </c>
      <c r="N493" s="89" t="s">
        <v>3193</v>
      </c>
      <c r="O493" s="89" t="s">
        <v>3193</v>
      </c>
      <c r="P493" s="89">
        <f t="shared" si="40"/>
        <v>107</v>
      </c>
      <c r="Q493" s="263" t="str">
        <f t="shared" si="39"/>
        <v>nrwa_ktendpg15</v>
      </c>
      <c r="R493" s="267" t="s">
        <v>1655</v>
      </c>
    </row>
    <row r="494" spans="1:18" ht="22.5" x14ac:dyDescent="0.2">
      <c r="A494" s="263" t="s">
        <v>3641</v>
      </c>
      <c r="B494" s="264" t="str">
        <f t="shared" si="37"/>
        <v>dosipg01</v>
      </c>
      <c r="C494" s="264" t="str">
        <f t="shared" si="38"/>
        <v>AKTUELL</v>
      </c>
      <c r="D494" s="265" t="s">
        <v>3642</v>
      </c>
      <c r="E494" s="265" t="s">
        <v>1612</v>
      </c>
      <c r="F494" s="265" t="s">
        <v>583</v>
      </c>
      <c r="G494" s="264">
        <v>0</v>
      </c>
      <c r="H494" s="264" t="s">
        <v>449</v>
      </c>
      <c r="I494" s="272">
        <v>0</v>
      </c>
      <c r="J494" s="268"/>
      <c r="K494" s="264" t="str">
        <f>IF(I494&lt;&gt;"","N.16."&amp;RIGHT(A494,2)&amp;".3","")</f>
        <v>N.16.01.3</v>
      </c>
      <c r="N494" s="89" t="s">
        <v>3193</v>
      </c>
      <c r="O494" s="89" t="s">
        <v>3193</v>
      </c>
      <c r="P494" s="89">
        <f t="shared" si="40"/>
        <v>107</v>
      </c>
      <c r="Q494" s="263" t="str">
        <f t="shared" si="39"/>
        <v>nrwa_dosipg01</v>
      </c>
      <c r="R494" s="267" t="s">
        <v>1691</v>
      </c>
    </row>
    <row r="495" spans="1:18" x14ac:dyDescent="0.2">
      <c r="A495" s="263" t="s">
        <v>3342</v>
      </c>
      <c r="B495" s="264" t="str">
        <f t="shared" si="37"/>
        <v/>
      </c>
      <c r="C495" s="264" t="str">
        <f t="shared" si="38"/>
        <v/>
      </c>
      <c r="D495" s="265"/>
      <c r="E495" s="265"/>
      <c r="F495" s="265" t="s">
        <v>1996</v>
      </c>
      <c r="G495" s="264">
        <v>1</v>
      </c>
      <c r="H495" s="264"/>
      <c r="I495" s="282"/>
      <c r="J495" s="268"/>
      <c r="K495" s="264" t="str">
        <f t="shared" ref="K495:K558" si="42">IF(I495&lt;&gt;"","N.16."&amp;RIGHT(A495,2)&amp;".3","")</f>
        <v/>
      </c>
      <c r="N495" s="89" t="s">
        <v>3193</v>
      </c>
      <c r="P495" s="89">
        <f t="shared" si="40"/>
        <v>107</v>
      </c>
      <c r="Q495" s="263" t="str">
        <f t="shared" si="39"/>
        <v/>
      </c>
      <c r="R495" s="267"/>
    </row>
    <row r="496" spans="1:18" x14ac:dyDescent="0.2">
      <c r="A496" s="263" t="s">
        <v>3342</v>
      </c>
      <c r="B496" s="264" t="str">
        <f t="shared" si="37"/>
        <v/>
      </c>
      <c r="C496" s="264" t="str">
        <f t="shared" si="38"/>
        <v/>
      </c>
      <c r="D496" s="265"/>
      <c r="E496" s="265"/>
      <c r="F496" s="265" t="s">
        <v>1675</v>
      </c>
      <c r="G496" s="264">
        <v>2</v>
      </c>
      <c r="H496" s="264"/>
      <c r="I496" s="282"/>
      <c r="J496" s="268"/>
      <c r="K496" s="264" t="str">
        <f t="shared" si="42"/>
        <v/>
      </c>
      <c r="N496" s="89" t="s">
        <v>3193</v>
      </c>
      <c r="P496" s="89">
        <f t="shared" si="40"/>
        <v>107</v>
      </c>
      <c r="Q496" s="263" t="str">
        <f t="shared" si="39"/>
        <v/>
      </c>
      <c r="R496" s="267"/>
    </row>
    <row r="497" spans="1:18" x14ac:dyDescent="0.2">
      <c r="A497" s="263" t="s">
        <v>3342</v>
      </c>
      <c r="B497" s="264" t="str">
        <f t="shared" si="37"/>
        <v/>
      </c>
      <c r="C497" s="264" t="str">
        <f t="shared" si="38"/>
        <v/>
      </c>
      <c r="D497" s="265"/>
      <c r="E497" s="265"/>
      <c r="F497" s="265" t="s">
        <v>1674</v>
      </c>
      <c r="G497" s="264">
        <v>3</v>
      </c>
      <c r="H497" s="264"/>
      <c r="I497" s="282"/>
      <c r="J497" s="268"/>
      <c r="K497" s="264" t="str">
        <f t="shared" si="42"/>
        <v/>
      </c>
      <c r="N497" s="89" t="s">
        <v>3193</v>
      </c>
      <c r="P497" s="89">
        <f t="shared" si="40"/>
        <v>107</v>
      </c>
      <c r="Q497" s="263" t="str">
        <f t="shared" si="39"/>
        <v/>
      </c>
      <c r="R497" s="267"/>
    </row>
    <row r="498" spans="1:18" x14ac:dyDescent="0.2">
      <c r="A498" s="263" t="s">
        <v>3342</v>
      </c>
      <c r="B498" s="264" t="str">
        <f t="shared" si="37"/>
        <v/>
      </c>
      <c r="C498" s="264" t="str">
        <f t="shared" si="38"/>
        <v/>
      </c>
      <c r="D498" s="265"/>
      <c r="E498" s="265"/>
      <c r="F498" s="265" t="s">
        <v>1673</v>
      </c>
      <c r="G498" s="264">
        <v>4</v>
      </c>
      <c r="H498" s="264"/>
      <c r="I498" s="282"/>
      <c r="J498" s="268"/>
      <c r="K498" s="264" t="str">
        <f t="shared" si="42"/>
        <v/>
      </c>
      <c r="N498" s="89" t="s">
        <v>3193</v>
      </c>
      <c r="P498" s="89">
        <f t="shared" si="40"/>
        <v>107</v>
      </c>
      <c r="Q498" s="263" t="str">
        <f t="shared" si="39"/>
        <v/>
      </c>
      <c r="R498" s="267"/>
    </row>
    <row r="499" spans="1:18" x14ac:dyDescent="0.2">
      <c r="A499" s="263" t="s">
        <v>3342</v>
      </c>
      <c r="B499" s="264" t="str">
        <f t="shared" si="37"/>
        <v/>
      </c>
      <c r="C499" s="264" t="str">
        <f t="shared" si="38"/>
        <v/>
      </c>
      <c r="D499" s="265"/>
      <c r="E499" s="265"/>
      <c r="F499" s="265" t="s">
        <v>1997</v>
      </c>
      <c r="G499" s="264">
        <v>5</v>
      </c>
      <c r="H499" s="264"/>
      <c r="I499" s="282"/>
      <c r="J499" s="268"/>
      <c r="K499" s="264" t="str">
        <f t="shared" si="42"/>
        <v/>
      </c>
      <c r="N499" s="89" t="s">
        <v>3193</v>
      </c>
      <c r="P499" s="89">
        <f t="shared" si="40"/>
        <v>107</v>
      </c>
      <c r="Q499" s="263" t="str">
        <f t="shared" si="39"/>
        <v/>
      </c>
      <c r="R499" s="267"/>
    </row>
    <row r="500" spans="1:18" ht="22.5" x14ac:dyDescent="0.2">
      <c r="A500" s="263" t="s">
        <v>3643</v>
      </c>
      <c r="B500" s="264" t="str">
        <f t="shared" si="37"/>
        <v>dosipg02</v>
      </c>
      <c r="C500" s="264" t="str">
        <f t="shared" si="38"/>
        <v>AKTUELL</v>
      </c>
      <c r="D500" s="265" t="s">
        <v>3642</v>
      </c>
      <c r="E500" s="265" t="s">
        <v>1613</v>
      </c>
      <c r="F500" s="265" t="s">
        <v>583</v>
      </c>
      <c r="G500" s="264">
        <v>0</v>
      </c>
      <c r="H500" s="264" t="s">
        <v>449</v>
      </c>
      <c r="I500" s="272">
        <v>0</v>
      </c>
      <c r="J500" s="268"/>
      <c r="K500" s="264" t="str">
        <f t="shared" si="42"/>
        <v>N.16.02.3</v>
      </c>
      <c r="N500" s="89" t="s">
        <v>3193</v>
      </c>
      <c r="O500" s="89" t="s">
        <v>3193</v>
      </c>
      <c r="P500" s="89">
        <f t="shared" si="40"/>
        <v>107</v>
      </c>
      <c r="Q500" s="263" t="str">
        <f t="shared" si="39"/>
        <v>nrwa_dosipg02</v>
      </c>
      <c r="R500" s="267" t="s">
        <v>1692</v>
      </c>
    </row>
    <row r="501" spans="1:18" x14ac:dyDescent="0.2">
      <c r="A501" s="263" t="s">
        <v>3342</v>
      </c>
      <c r="B501" s="264" t="str">
        <f t="shared" si="37"/>
        <v/>
      </c>
      <c r="C501" s="264" t="str">
        <f t="shared" si="38"/>
        <v/>
      </c>
      <c r="D501" s="265"/>
      <c r="E501" s="265"/>
      <c r="F501" s="265" t="s">
        <v>1996</v>
      </c>
      <c r="G501" s="264">
        <v>1</v>
      </c>
      <c r="H501" s="264"/>
      <c r="I501" s="282"/>
      <c r="J501" s="268"/>
      <c r="K501" s="264" t="str">
        <f t="shared" si="42"/>
        <v/>
      </c>
      <c r="N501" s="89" t="s">
        <v>3193</v>
      </c>
      <c r="P501" s="89">
        <f t="shared" si="40"/>
        <v>107</v>
      </c>
      <c r="Q501" s="263" t="str">
        <f t="shared" si="39"/>
        <v/>
      </c>
      <c r="R501" s="267"/>
    </row>
    <row r="502" spans="1:18" x14ac:dyDescent="0.2">
      <c r="A502" s="263" t="s">
        <v>3342</v>
      </c>
      <c r="B502" s="264" t="str">
        <f t="shared" si="37"/>
        <v/>
      </c>
      <c r="C502" s="264" t="str">
        <f t="shared" si="38"/>
        <v/>
      </c>
      <c r="D502" s="265"/>
      <c r="E502" s="265"/>
      <c r="F502" s="265" t="s">
        <v>1675</v>
      </c>
      <c r="G502" s="264">
        <v>2</v>
      </c>
      <c r="H502" s="264"/>
      <c r="I502" s="282"/>
      <c r="J502" s="268"/>
      <c r="K502" s="264" t="str">
        <f t="shared" si="42"/>
        <v/>
      </c>
      <c r="N502" s="89" t="s">
        <v>3193</v>
      </c>
      <c r="P502" s="89">
        <f t="shared" si="40"/>
        <v>107</v>
      </c>
      <c r="Q502" s="263" t="str">
        <f t="shared" si="39"/>
        <v/>
      </c>
      <c r="R502" s="267"/>
    </row>
    <row r="503" spans="1:18" x14ac:dyDescent="0.2">
      <c r="A503" s="263" t="s">
        <v>3342</v>
      </c>
      <c r="B503" s="264" t="str">
        <f t="shared" si="37"/>
        <v/>
      </c>
      <c r="C503" s="264" t="str">
        <f t="shared" si="38"/>
        <v/>
      </c>
      <c r="D503" s="265"/>
      <c r="E503" s="265"/>
      <c r="F503" s="265" t="s">
        <v>1674</v>
      </c>
      <c r="G503" s="264">
        <v>3</v>
      </c>
      <c r="H503" s="264"/>
      <c r="I503" s="282"/>
      <c r="J503" s="268"/>
      <c r="K503" s="264" t="str">
        <f t="shared" si="42"/>
        <v/>
      </c>
      <c r="N503" s="89" t="s">
        <v>3193</v>
      </c>
      <c r="P503" s="89">
        <f t="shared" si="40"/>
        <v>107</v>
      </c>
      <c r="Q503" s="263" t="str">
        <f t="shared" si="39"/>
        <v/>
      </c>
      <c r="R503" s="267"/>
    </row>
    <row r="504" spans="1:18" x14ac:dyDescent="0.2">
      <c r="A504" s="263" t="s">
        <v>3342</v>
      </c>
      <c r="B504" s="264" t="str">
        <f t="shared" si="37"/>
        <v/>
      </c>
      <c r="C504" s="264" t="str">
        <f t="shared" si="38"/>
        <v/>
      </c>
      <c r="D504" s="265"/>
      <c r="E504" s="265"/>
      <c r="F504" s="265" t="s">
        <v>1673</v>
      </c>
      <c r="G504" s="264">
        <v>4</v>
      </c>
      <c r="H504" s="264"/>
      <c r="I504" s="282"/>
      <c r="J504" s="268"/>
      <c r="K504" s="264" t="str">
        <f t="shared" si="42"/>
        <v/>
      </c>
      <c r="N504" s="89" t="s">
        <v>3193</v>
      </c>
      <c r="P504" s="89">
        <f t="shared" si="40"/>
        <v>107</v>
      </c>
      <c r="Q504" s="263" t="str">
        <f t="shared" si="39"/>
        <v/>
      </c>
      <c r="R504" s="267"/>
    </row>
    <row r="505" spans="1:18" x14ac:dyDescent="0.2">
      <c r="A505" s="263" t="s">
        <v>3342</v>
      </c>
      <c r="B505" s="264" t="str">
        <f t="shared" si="37"/>
        <v/>
      </c>
      <c r="C505" s="264" t="str">
        <f t="shared" si="38"/>
        <v/>
      </c>
      <c r="D505" s="265"/>
      <c r="E505" s="265"/>
      <c r="F505" s="265" t="s">
        <v>1997</v>
      </c>
      <c r="G505" s="264">
        <v>5</v>
      </c>
      <c r="H505" s="264"/>
      <c r="I505" s="282"/>
      <c r="J505" s="268"/>
      <c r="K505" s="264" t="str">
        <f t="shared" si="42"/>
        <v/>
      </c>
      <c r="N505" s="89" t="s">
        <v>3193</v>
      </c>
      <c r="P505" s="89">
        <f t="shared" si="40"/>
        <v>107</v>
      </c>
      <c r="Q505" s="263" t="str">
        <f t="shared" si="39"/>
        <v/>
      </c>
      <c r="R505" s="267"/>
    </row>
    <row r="506" spans="1:18" ht="22.5" x14ac:dyDescent="0.2">
      <c r="A506" s="263" t="s">
        <v>3644</v>
      </c>
      <c r="B506" s="264" t="str">
        <f t="shared" si="37"/>
        <v>dosipg03</v>
      </c>
      <c r="C506" s="264" t="str">
        <f t="shared" si="38"/>
        <v>AKTUELL</v>
      </c>
      <c r="D506" s="265" t="s">
        <v>3642</v>
      </c>
      <c r="E506" s="265" t="s">
        <v>1614</v>
      </c>
      <c r="F506" s="265" t="s">
        <v>583</v>
      </c>
      <c r="G506" s="264">
        <v>0</v>
      </c>
      <c r="H506" s="264" t="s">
        <v>449</v>
      </c>
      <c r="I506" s="272">
        <v>0</v>
      </c>
      <c r="J506" s="268"/>
      <c r="K506" s="264" t="str">
        <f t="shared" si="42"/>
        <v>N.16.03.3</v>
      </c>
      <c r="N506" s="89" t="s">
        <v>3193</v>
      </c>
      <c r="O506" s="89" t="s">
        <v>3193</v>
      </c>
      <c r="P506" s="89">
        <f t="shared" si="40"/>
        <v>107</v>
      </c>
      <c r="Q506" s="263" t="str">
        <f t="shared" si="39"/>
        <v>nrwa_dosipg03</v>
      </c>
      <c r="R506" s="267" t="s">
        <v>1693</v>
      </c>
    </row>
    <row r="507" spans="1:18" x14ac:dyDescent="0.2">
      <c r="A507" s="263" t="s">
        <v>3342</v>
      </c>
      <c r="B507" s="264" t="str">
        <f t="shared" si="37"/>
        <v/>
      </c>
      <c r="C507" s="264" t="str">
        <f t="shared" si="38"/>
        <v/>
      </c>
      <c r="D507" s="265"/>
      <c r="E507" s="265"/>
      <c r="F507" s="265" t="s">
        <v>1996</v>
      </c>
      <c r="G507" s="264">
        <v>1</v>
      </c>
      <c r="H507" s="264"/>
      <c r="I507" s="282"/>
      <c r="J507" s="268"/>
      <c r="K507" s="264" t="str">
        <f t="shared" si="42"/>
        <v/>
      </c>
      <c r="N507" s="89" t="s">
        <v>3193</v>
      </c>
      <c r="P507" s="89">
        <f t="shared" si="40"/>
        <v>107</v>
      </c>
      <c r="Q507" s="263" t="str">
        <f t="shared" si="39"/>
        <v/>
      </c>
      <c r="R507" s="267"/>
    </row>
    <row r="508" spans="1:18" x14ac:dyDescent="0.2">
      <c r="A508" s="263" t="s">
        <v>3342</v>
      </c>
      <c r="B508" s="264" t="str">
        <f t="shared" si="37"/>
        <v/>
      </c>
      <c r="C508" s="264" t="str">
        <f t="shared" si="38"/>
        <v/>
      </c>
      <c r="D508" s="265"/>
      <c r="E508" s="265"/>
      <c r="F508" s="265" t="s">
        <v>1675</v>
      </c>
      <c r="G508" s="264">
        <v>2</v>
      </c>
      <c r="H508" s="264"/>
      <c r="I508" s="282"/>
      <c r="J508" s="268"/>
      <c r="K508" s="264" t="str">
        <f t="shared" si="42"/>
        <v/>
      </c>
      <c r="N508" s="89" t="s">
        <v>3193</v>
      </c>
      <c r="P508" s="89">
        <f t="shared" si="40"/>
        <v>107</v>
      </c>
      <c r="Q508" s="263" t="str">
        <f t="shared" si="39"/>
        <v/>
      </c>
      <c r="R508" s="267"/>
    </row>
    <row r="509" spans="1:18" x14ac:dyDescent="0.2">
      <c r="A509" s="263" t="s">
        <v>3342</v>
      </c>
      <c r="B509" s="264" t="str">
        <f t="shared" si="37"/>
        <v/>
      </c>
      <c r="C509" s="264" t="str">
        <f t="shared" si="38"/>
        <v/>
      </c>
      <c r="D509" s="265"/>
      <c r="E509" s="265"/>
      <c r="F509" s="265" t="s">
        <v>1674</v>
      </c>
      <c r="G509" s="264">
        <v>3</v>
      </c>
      <c r="H509" s="264"/>
      <c r="I509" s="282"/>
      <c r="J509" s="268"/>
      <c r="K509" s="264" t="str">
        <f t="shared" si="42"/>
        <v/>
      </c>
      <c r="N509" s="89" t="s">
        <v>3193</v>
      </c>
      <c r="P509" s="89">
        <f t="shared" si="40"/>
        <v>107</v>
      </c>
      <c r="Q509" s="263" t="str">
        <f t="shared" si="39"/>
        <v/>
      </c>
      <c r="R509" s="267"/>
    </row>
    <row r="510" spans="1:18" x14ac:dyDescent="0.2">
      <c r="A510" s="263" t="s">
        <v>3342</v>
      </c>
      <c r="B510" s="264" t="str">
        <f t="shared" si="37"/>
        <v/>
      </c>
      <c r="C510" s="264" t="str">
        <f t="shared" si="38"/>
        <v/>
      </c>
      <c r="D510" s="265"/>
      <c r="E510" s="265"/>
      <c r="F510" s="265" t="s">
        <v>1673</v>
      </c>
      <c r="G510" s="264">
        <v>4</v>
      </c>
      <c r="H510" s="264"/>
      <c r="I510" s="282"/>
      <c r="J510" s="268"/>
      <c r="K510" s="264" t="str">
        <f t="shared" si="42"/>
        <v/>
      </c>
      <c r="N510" s="89" t="s">
        <v>3193</v>
      </c>
      <c r="P510" s="89">
        <f t="shared" si="40"/>
        <v>107</v>
      </c>
      <c r="Q510" s="263" t="str">
        <f t="shared" si="39"/>
        <v/>
      </c>
      <c r="R510" s="267"/>
    </row>
    <row r="511" spans="1:18" x14ac:dyDescent="0.2">
      <c r="A511" s="263" t="s">
        <v>3342</v>
      </c>
      <c r="B511" s="264" t="str">
        <f t="shared" si="37"/>
        <v/>
      </c>
      <c r="C511" s="264" t="str">
        <f t="shared" si="38"/>
        <v/>
      </c>
      <c r="D511" s="265"/>
      <c r="E511" s="265"/>
      <c r="F511" s="265" t="s">
        <v>1997</v>
      </c>
      <c r="G511" s="264">
        <v>5</v>
      </c>
      <c r="H511" s="264"/>
      <c r="I511" s="282"/>
      <c r="J511" s="268"/>
      <c r="K511" s="264" t="str">
        <f t="shared" si="42"/>
        <v/>
      </c>
      <c r="N511" s="89" t="s">
        <v>3193</v>
      </c>
      <c r="P511" s="89">
        <f t="shared" si="40"/>
        <v>107</v>
      </c>
      <c r="Q511" s="263" t="str">
        <f t="shared" si="39"/>
        <v/>
      </c>
      <c r="R511" s="267"/>
    </row>
    <row r="512" spans="1:18" ht="22.5" x14ac:dyDescent="0.2">
      <c r="A512" s="263" t="s">
        <v>3645</v>
      </c>
      <c r="B512" s="264" t="str">
        <f t="shared" si="37"/>
        <v>dosipg04</v>
      </c>
      <c r="C512" s="264" t="str">
        <f t="shared" si="38"/>
        <v>AKTUELL</v>
      </c>
      <c r="D512" s="265" t="s">
        <v>3642</v>
      </c>
      <c r="E512" s="265" t="s">
        <v>1615</v>
      </c>
      <c r="F512" s="265" t="s">
        <v>583</v>
      </c>
      <c r="G512" s="264">
        <v>0</v>
      </c>
      <c r="H512" s="264" t="s">
        <v>449</v>
      </c>
      <c r="I512" s="272">
        <v>0</v>
      </c>
      <c r="J512" s="268"/>
      <c r="K512" s="264" t="str">
        <f t="shared" si="42"/>
        <v>N.16.04.3</v>
      </c>
      <c r="N512" s="89" t="s">
        <v>3193</v>
      </c>
      <c r="O512" s="89" t="s">
        <v>3193</v>
      </c>
      <c r="P512" s="89">
        <f t="shared" si="40"/>
        <v>107</v>
      </c>
      <c r="Q512" s="263" t="str">
        <f t="shared" si="39"/>
        <v>nrwa_dosipg04</v>
      </c>
      <c r="R512" s="267" t="s">
        <v>1694</v>
      </c>
    </row>
    <row r="513" spans="1:18" x14ac:dyDescent="0.2">
      <c r="A513" s="263" t="s">
        <v>3342</v>
      </c>
      <c r="B513" s="264" t="str">
        <f t="shared" si="37"/>
        <v/>
      </c>
      <c r="C513" s="264" t="str">
        <f t="shared" si="38"/>
        <v/>
      </c>
      <c r="D513" s="265"/>
      <c r="E513" s="265"/>
      <c r="F513" s="265" t="s">
        <v>1996</v>
      </c>
      <c r="G513" s="264">
        <v>1</v>
      </c>
      <c r="H513" s="264"/>
      <c r="I513" s="282"/>
      <c r="J513" s="268"/>
      <c r="K513" s="264" t="str">
        <f t="shared" si="42"/>
        <v/>
      </c>
      <c r="N513" s="89" t="s">
        <v>3193</v>
      </c>
      <c r="P513" s="89">
        <f t="shared" si="40"/>
        <v>107</v>
      </c>
      <c r="Q513" s="263" t="str">
        <f t="shared" si="39"/>
        <v/>
      </c>
      <c r="R513" s="267"/>
    </row>
    <row r="514" spans="1:18" x14ac:dyDescent="0.2">
      <c r="A514" s="263" t="s">
        <v>3342</v>
      </c>
      <c r="B514" s="264" t="str">
        <f t="shared" si="37"/>
        <v/>
      </c>
      <c r="C514" s="264" t="str">
        <f t="shared" si="38"/>
        <v/>
      </c>
      <c r="D514" s="265"/>
      <c r="E514" s="265"/>
      <c r="F514" s="265" t="s">
        <v>1675</v>
      </c>
      <c r="G514" s="264">
        <v>2</v>
      </c>
      <c r="H514" s="264"/>
      <c r="I514" s="282"/>
      <c r="J514" s="268"/>
      <c r="K514" s="264" t="str">
        <f t="shared" si="42"/>
        <v/>
      </c>
      <c r="N514" s="89" t="s">
        <v>3193</v>
      </c>
      <c r="P514" s="89">
        <f t="shared" si="40"/>
        <v>107</v>
      </c>
      <c r="Q514" s="263" t="str">
        <f t="shared" si="39"/>
        <v/>
      </c>
      <c r="R514" s="267"/>
    </row>
    <row r="515" spans="1:18" x14ac:dyDescent="0.2">
      <c r="A515" s="263" t="s">
        <v>3342</v>
      </c>
      <c r="B515" s="264" t="str">
        <f t="shared" si="37"/>
        <v/>
      </c>
      <c r="C515" s="264" t="str">
        <f t="shared" si="38"/>
        <v/>
      </c>
      <c r="D515" s="265"/>
      <c r="E515" s="265"/>
      <c r="F515" s="265" t="s">
        <v>1674</v>
      </c>
      <c r="G515" s="264">
        <v>3</v>
      </c>
      <c r="H515" s="264"/>
      <c r="I515" s="282"/>
      <c r="J515" s="268"/>
      <c r="K515" s="264" t="str">
        <f t="shared" si="42"/>
        <v/>
      </c>
      <c r="N515" s="89" t="s">
        <v>3193</v>
      </c>
      <c r="P515" s="89">
        <f t="shared" si="40"/>
        <v>107</v>
      </c>
      <c r="Q515" s="263" t="str">
        <f t="shared" si="39"/>
        <v/>
      </c>
      <c r="R515" s="267"/>
    </row>
    <row r="516" spans="1:18" x14ac:dyDescent="0.2">
      <c r="A516" s="263" t="s">
        <v>3342</v>
      </c>
      <c r="B516" s="264" t="str">
        <f t="shared" si="37"/>
        <v/>
      </c>
      <c r="C516" s="264" t="str">
        <f t="shared" si="38"/>
        <v/>
      </c>
      <c r="D516" s="265"/>
      <c r="E516" s="265"/>
      <c r="F516" s="265" t="s">
        <v>1673</v>
      </c>
      <c r="G516" s="264">
        <v>4</v>
      </c>
      <c r="H516" s="264"/>
      <c r="I516" s="282"/>
      <c r="J516" s="268"/>
      <c r="K516" s="264" t="str">
        <f t="shared" si="42"/>
        <v/>
      </c>
      <c r="N516" s="89" t="s">
        <v>3193</v>
      </c>
      <c r="P516" s="89">
        <f t="shared" si="40"/>
        <v>107</v>
      </c>
      <c r="Q516" s="263" t="str">
        <f t="shared" si="39"/>
        <v/>
      </c>
      <c r="R516" s="267"/>
    </row>
    <row r="517" spans="1:18" x14ac:dyDescent="0.2">
      <c r="A517" s="263" t="s">
        <v>3342</v>
      </c>
      <c r="B517" s="264" t="str">
        <f t="shared" si="37"/>
        <v/>
      </c>
      <c r="C517" s="264" t="str">
        <f t="shared" si="38"/>
        <v/>
      </c>
      <c r="D517" s="265"/>
      <c r="E517" s="265"/>
      <c r="F517" s="265" t="s">
        <v>1997</v>
      </c>
      <c r="G517" s="264">
        <v>5</v>
      </c>
      <c r="H517" s="264"/>
      <c r="I517" s="282"/>
      <c r="J517" s="268"/>
      <c r="K517" s="264" t="str">
        <f t="shared" si="42"/>
        <v/>
      </c>
      <c r="N517" s="89" t="s">
        <v>3193</v>
      </c>
      <c r="P517" s="89">
        <f t="shared" si="40"/>
        <v>107</v>
      </c>
      <c r="Q517" s="263" t="str">
        <f t="shared" si="39"/>
        <v/>
      </c>
      <c r="R517" s="267"/>
    </row>
    <row r="518" spans="1:18" ht="22.5" x14ac:dyDescent="0.2">
      <c r="A518" s="263" t="s">
        <v>3646</v>
      </c>
      <c r="B518" s="264" t="str">
        <f t="shared" si="37"/>
        <v>dosipg05</v>
      </c>
      <c r="C518" s="264" t="str">
        <f t="shared" si="38"/>
        <v>AKTUELL</v>
      </c>
      <c r="D518" s="265" t="s">
        <v>3642</v>
      </c>
      <c r="E518" s="265" t="s">
        <v>1630</v>
      </c>
      <c r="F518" s="265" t="s">
        <v>583</v>
      </c>
      <c r="G518" s="264">
        <v>0</v>
      </c>
      <c r="H518" s="264" t="s">
        <v>449</v>
      </c>
      <c r="I518" s="272">
        <v>0</v>
      </c>
      <c r="J518" s="268"/>
      <c r="K518" s="264" t="str">
        <f t="shared" si="42"/>
        <v>N.16.05.3</v>
      </c>
      <c r="N518" s="89" t="s">
        <v>3193</v>
      </c>
      <c r="O518" s="89" t="s">
        <v>3193</v>
      </c>
      <c r="P518" s="89">
        <f t="shared" si="40"/>
        <v>107</v>
      </c>
      <c r="Q518" s="263" t="str">
        <f t="shared" si="39"/>
        <v>nrwa_dosipg05</v>
      </c>
      <c r="R518" s="267" t="s">
        <v>1695</v>
      </c>
    </row>
    <row r="519" spans="1:18" x14ac:dyDescent="0.2">
      <c r="A519" s="263" t="s">
        <v>3342</v>
      </c>
      <c r="B519" s="264" t="str">
        <f t="shared" si="37"/>
        <v/>
      </c>
      <c r="C519" s="264" t="str">
        <f t="shared" si="38"/>
        <v/>
      </c>
      <c r="D519" s="265"/>
      <c r="E519" s="265"/>
      <c r="F519" s="265" t="s">
        <v>1996</v>
      </c>
      <c r="G519" s="264">
        <v>1</v>
      </c>
      <c r="H519" s="264"/>
      <c r="I519" s="282"/>
      <c r="J519" s="268"/>
      <c r="K519" s="264" t="str">
        <f t="shared" si="42"/>
        <v/>
      </c>
      <c r="N519" s="89" t="s">
        <v>3193</v>
      </c>
      <c r="P519" s="89">
        <f t="shared" si="40"/>
        <v>107</v>
      </c>
      <c r="Q519" s="263" t="str">
        <f t="shared" si="39"/>
        <v/>
      </c>
      <c r="R519" s="267"/>
    </row>
    <row r="520" spans="1:18" x14ac:dyDescent="0.2">
      <c r="A520" s="263" t="s">
        <v>3342</v>
      </c>
      <c r="B520" s="264" t="str">
        <f t="shared" ref="B520:B583" si="43">IF(A520&lt;&gt;"",IF(O520="x",R520,P520),"")</f>
        <v/>
      </c>
      <c r="C520" s="264" t="str">
        <f t="shared" ref="C520:C583" si="44">IF(A520&lt;&gt;"",IF(N520="x","AKTUELL","BEGINN"),"")</f>
        <v/>
      </c>
      <c r="D520" s="265"/>
      <c r="E520" s="265"/>
      <c r="F520" s="265" t="s">
        <v>1675</v>
      </c>
      <c r="G520" s="264">
        <v>2</v>
      </c>
      <c r="H520" s="264"/>
      <c r="I520" s="282"/>
      <c r="J520" s="268"/>
      <c r="K520" s="264" t="str">
        <f t="shared" si="42"/>
        <v/>
      </c>
      <c r="N520" s="89" t="s">
        <v>3193</v>
      </c>
      <c r="P520" s="89">
        <f t="shared" si="40"/>
        <v>107</v>
      </c>
      <c r="Q520" s="263" t="str">
        <f t="shared" ref="Q520:Q583" si="45">IF(R520&lt;&gt;"",IF(M520="x",$M$1&amp;R520,IF(N520="x",$N$1&amp;R520,"")),"")</f>
        <v/>
      </c>
      <c r="R520" s="267"/>
    </row>
    <row r="521" spans="1:18" x14ac:dyDescent="0.2">
      <c r="A521" s="263" t="s">
        <v>3342</v>
      </c>
      <c r="B521" s="264" t="str">
        <f t="shared" si="43"/>
        <v/>
      </c>
      <c r="C521" s="264" t="str">
        <f t="shared" si="44"/>
        <v/>
      </c>
      <c r="D521" s="265"/>
      <c r="E521" s="265"/>
      <c r="F521" s="265" t="s">
        <v>1674</v>
      </c>
      <c r="G521" s="264">
        <v>3</v>
      </c>
      <c r="H521" s="264"/>
      <c r="I521" s="282"/>
      <c r="J521" s="268"/>
      <c r="K521" s="264" t="str">
        <f t="shared" si="42"/>
        <v/>
      </c>
      <c r="N521" s="89" t="s">
        <v>3193</v>
      </c>
      <c r="P521" s="89">
        <f t="shared" si="40"/>
        <v>107</v>
      </c>
      <c r="Q521" s="263" t="str">
        <f t="shared" si="45"/>
        <v/>
      </c>
      <c r="R521" s="267"/>
    </row>
    <row r="522" spans="1:18" x14ac:dyDescent="0.2">
      <c r="A522" s="263" t="s">
        <v>3342</v>
      </c>
      <c r="B522" s="264" t="str">
        <f t="shared" si="43"/>
        <v/>
      </c>
      <c r="C522" s="264" t="str">
        <f t="shared" si="44"/>
        <v/>
      </c>
      <c r="D522" s="265"/>
      <c r="E522" s="265"/>
      <c r="F522" s="265" t="s">
        <v>1673</v>
      </c>
      <c r="G522" s="264">
        <v>4</v>
      </c>
      <c r="H522" s="264"/>
      <c r="I522" s="282"/>
      <c r="J522" s="268"/>
      <c r="K522" s="264" t="str">
        <f t="shared" si="42"/>
        <v/>
      </c>
      <c r="N522" s="89" t="s">
        <v>3193</v>
      </c>
      <c r="P522" s="89">
        <f t="shared" ref="P522:P585" si="46">IF(AND(O522="",A522&lt;&gt;""),P521+1,P521)</f>
        <v>107</v>
      </c>
      <c r="Q522" s="263" t="str">
        <f t="shared" si="45"/>
        <v/>
      </c>
      <c r="R522" s="267"/>
    </row>
    <row r="523" spans="1:18" x14ac:dyDescent="0.2">
      <c r="A523" s="263" t="s">
        <v>3342</v>
      </c>
      <c r="B523" s="264" t="str">
        <f t="shared" si="43"/>
        <v/>
      </c>
      <c r="C523" s="264" t="str">
        <f t="shared" si="44"/>
        <v/>
      </c>
      <c r="D523" s="265"/>
      <c r="E523" s="265"/>
      <c r="F523" s="265" t="s">
        <v>1997</v>
      </c>
      <c r="G523" s="264">
        <v>5</v>
      </c>
      <c r="H523" s="264"/>
      <c r="I523" s="282"/>
      <c r="J523" s="268"/>
      <c r="K523" s="264" t="str">
        <f t="shared" si="42"/>
        <v/>
      </c>
      <c r="N523" s="89" t="s">
        <v>3193</v>
      </c>
      <c r="P523" s="89">
        <f t="shared" si="46"/>
        <v>107</v>
      </c>
      <c r="Q523" s="263" t="str">
        <f t="shared" si="45"/>
        <v/>
      </c>
      <c r="R523" s="267"/>
    </row>
    <row r="524" spans="1:18" ht="22.5" x14ac:dyDescent="0.2">
      <c r="A524" s="263" t="s">
        <v>3647</v>
      </c>
      <c r="B524" s="264" t="str">
        <f t="shared" si="43"/>
        <v>dosipg06</v>
      </c>
      <c r="C524" s="264" t="str">
        <f t="shared" si="44"/>
        <v>AKTUELL</v>
      </c>
      <c r="D524" s="265" t="s">
        <v>3642</v>
      </c>
      <c r="E524" s="265" t="s">
        <v>1631</v>
      </c>
      <c r="F524" s="265" t="s">
        <v>583</v>
      </c>
      <c r="G524" s="264">
        <v>0</v>
      </c>
      <c r="H524" s="264" t="s">
        <v>449</v>
      </c>
      <c r="I524" s="272">
        <v>0</v>
      </c>
      <c r="J524" s="268"/>
      <c r="K524" s="264" t="str">
        <f t="shared" si="42"/>
        <v>N.16.06.3</v>
      </c>
      <c r="N524" s="89" t="s">
        <v>3193</v>
      </c>
      <c r="O524" s="89" t="s">
        <v>3193</v>
      </c>
      <c r="P524" s="89">
        <f t="shared" si="46"/>
        <v>107</v>
      </c>
      <c r="Q524" s="263" t="str">
        <f t="shared" si="45"/>
        <v>nrwa_dosipg06</v>
      </c>
      <c r="R524" s="267" t="s">
        <v>1696</v>
      </c>
    </row>
    <row r="525" spans="1:18" x14ac:dyDescent="0.2">
      <c r="A525" s="263" t="s">
        <v>3342</v>
      </c>
      <c r="B525" s="264" t="str">
        <f t="shared" si="43"/>
        <v/>
      </c>
      <c r="C525" s="264" t="str">
        <f t="shared" si="44"/>
        <v/>
      </c>
      <c r="D525" s="265"/>
      <c r="E525" s="265"/>
      <c r="F525" s="265" t="s">
        <v>1996</v>
      </c>
      <c r="G525" s="264">
        <v>1</v>
      </c>
      <c r="H525" s="264"/>
      <c r="I525" s="282"/>
      <c r="J525" s="268"/>
      <c r="K525" s="264" t="str">
        <f t="shared" si="42"/>
        <v/>
      </c>
      <c r="N525" s="89" t="s">
        <v>3193</v>
      </c>
      <c r="P525" s="89">
        <f t="shared" si="46"/>
        <v>107</v>
      </c>
      <c r="Q525" s="263" t="str">
        <f t="shared" si="45"/>
        <v/>
      </c>
      <c r="R525" s="267"/>
    </row>
    <row r="526" spans="1:18" x14ac:dyDescent="0.2">
      <c r="A526" s="263" t="s">
        <v>3342</v>
      </c>
      <c r="B526" s="264" t="str">
        <f t="shared" si="43"/>
        <v/>
      </c>
      <c r="C526" s="264" t="str">
        <f t="shared" si="44"/>
        <v/>
      </c>
      <c r="D526" s="265"/>
      <c r="E526" s="265"/>
      <c r="F526" s="265" t="s">
        <v>1675</v>
      </c>
      <c r="G526" s="264">
        <v>2</v>
      </c>
      <c r="H526" s="264"/>
      <c r="I526" s="282"/>
      <c r="J526" s="268"/>
      <c r="K526" s="264" t="str">
        <f t="shared" si="42"/>
        <v/>
      </c>
      <c r="N526" s="89" t="s">
        <v>3193</v>
      </c>
      <c r="P526" s="89">
        <f t="shared" si="46"/>
        <v>107</v>
      </c>
      <c r="Q526" s="263" t="str">
        <f t="shared" si="45"/>
        <v/>
      </c>
      <c r="R526" s="267"/>
    </row>
    <row r="527" spans="1:18" x14ac:dyDescent="0.2">
      <c r="A527" s="263" t="s">
        <v>3342</v>
      </c>
      <c r="B527" s="264" t="str">
        <f t="shared" si="43"/>
        <v/>
      </c>
      <c r="C527" s="264" t="str">
        <f t="shared" si="44"/>
        <v/>
      </c>
      <c r="D527" s="265"/>
      <c r="E527" s="265"/>
      <c r="F527" s="265" t="s">
        <v>1674</v>
      </c>
      <c r="G527" s="264">
        <v>3</v>
      </c>
      <c r="H527" s="264"/>
      <c r="I527" s="282"/>
      <c r="J527" s="268"/>
      <c r="K527" s="264" t="str">
        <f t="shared" si="42"/>
        <v/>
      </c>
      <c r="N527" s="89" t="s">
        <v>3193</v>
      </c>
      <c r="P527" s="89">
        <f t="shared" si="46"/>
        <v>107</v>
      </c>
      <c r="Q527" s="263" t="str">
        <f t="shared" si="45"/>
        <v/>
      </c>
      <c r="R527" s="267"/>
    </row>
    <row r="528" spans="1:18" x14ac:dyDescent="0.2">
      <c r="A528" s="263" t="s">
        <v>3342</v>
      </c>
      <c r="B528" s="264" t="str">
        <f t="shared" si="43"/>
        <v/>
      </c>
      <c r="C528" s="264" t="str">
        <f t="shared" si="44"/>
        <v/>
      </c>
      <c r="D528" s="265"/>
      <c r="E528" s="265"/>
      <c r="F528" s="265" t="s">
        <v>1673</v>
      </c>
      <c r="G528" s="264">
        <v>4</v>
      </c>
      <c r="H528" s="264"/>
      <c r="I528" s="282"/>
      <c r="J528" s="268"/>
      <c r="K528" s="264" t="str">
        <f t="shared" si="42"/>
        <v/>
      </c>
      <c r="N528" s="89" t="s">
        <v>3193</v>
      </c>
      <c r="P528" s="89">
        <f t="shared" si="46"/>
        <v>107</v>
      </c>
      <c r="Q528" s="263" t="str">
        <f t="shared" si="45"/>
        <v/>
      </c>
      <c r="R528" s="267"/>
    </row>
    <row r="529" spans="1:18" x14ac:dyDescent="0.2">
      <c r="A529" s="263" t="s">
        <v>3342</v>
      </c>
      <c r="B529" s="264" t="str">
        <f t="shared" si="43"/>
        <v/>
      </c>
      <c r="C529" s="264" t="str">
        <f t="shared" si="44"/>
        <v/>
      </c>
      <c r="D529" s="265"/>
      <c r="E529" s="265"/>
      <c r="F529" s="265" t="s">
        <v>1997</v>
      </c>
      <c r="G529" s="264">
        <v>5</v>
      </c>
      <c r="H529" s="264"/>
      <c r="I529" s="282"/>
      <c r="J529" s="268"/>
      <c r="K529" s="264" t="str">
        <f t="shared" si="42"/>
        <v/>
      </c>
      <c r="N529" s="89" t="s">
        <v>3193</v>
      </c>
      <c r="P529" s="89">
        <f t="shared" si="46"/>
        <v>107</v>
      </c>
      <c r="Q529" s="263" t="str">
        <f t="shared" si="45"/>
        <v/>
      </c>
      <c r="R529" s="267"/>
    </row>
    <row r="530" spans="1:18" ht="22.5" x14ac:dyDescent="0.2">
      <c r="A530" s="263" t="s">
        <v>3648</v>
      </c>
      <c r="B530" s="264" t="str">
        <f t="shared" si="43"/>
        <v>dosipg07</v>
      </c>
      <c r="C530" s="264" t="str">
        <f t="shared" si="44"/>
        <v>AKTUELL</v>
      </c>
      <c r="D530" s="265" t="s">
        <v>3642</v>
      </c>
      <c r="E530" s="265" t="s">
        <v>1632</v>
      </c>
      <c r="F530" s="265" t="s">
        <v>583</v>
      </c>
      <c r="G530" s="264">
        <v>0</v>
      </c>
      <c r="H530" s="264" t="s">
        <v>449</v>
      </c>
      <c r="I530" s="272">
        <v>0</v>
      </c>
      <c r="J530" s="268"/>
      <c r="K530" s="264" t="str">
        <f t="shared" si="42"/>
        <v>N.16.07.3</v>
      </c>
      <c r="N530" s="89" t="s">
        <v>3193</v>
      </c>
      <c r="O530" s="89" t="s">
        <v>3193</v>
      </c>
      <c r="P530" s="89">
        <f t="shared" si="46"/>
        <v>107</v>
      </c>
      <c r="Q530" s="263" t="str">
        <f t="shared" si="45"/>
        <v>nrwa_dosipg07</v>
      </c>
      <c r="R530" s="267" t="s">
        <v>1697</v>
      </c>
    </row>
    <row r="531" spans="1:18" x14ac:dyDescent="0.2">
      <c r="A531" s="263" t="s">
        <v>3342</v>
      </c>
      <c r="B531" s="264" t="str">
        <f t="shared" si="43"/>
        <v/>
      </c>
      <c r="C531" s="264" t="str">
        <f t="shared" si="44"/>
        <v/>
      </c>
      <c r="D531" s="265"/>
      <c r="E531" s="265"/>
      <c r="F531" s="265" t="s">
        <v>1996</v>
      </c>
      <c r="G531" s="264">
        <v>1</v>
      </c>
      <c r="H531" s="264"/>
      <c r="I531" s="282"/>
      <c r="J531" s="268"/>
      <c r="K531" s="264" t="str">
        <f t="shared" si="42"/>
        <v/>
      </c>
      <c r="N531" s="89" t="s">
        <v>3193</v>
      </c>
      <c r="P531" s="89">
        <f t="shared" si="46"/>
        <v>107</v>
      </c>
      <c r="Q531" s="263" t="str">
        <f t="shared" si="45"/>
        <v/>
      </c>
      <c r="R531" s="267"/>
    </row>
    <row r="532" spans="1:18" x14ac:dyDescent="0.2">
      <c r="A532" s="263" t="s">
        <v>3342</v>
      </c>
      <c r="B532" s="264" t="str">
        <f t="shared" si="43"/>
        <v/>
      </c>
      <c r="C532" s="264" t="str">
        <f t="shared" si="44"/>
        <v/>
      </c>
      <c r="D532" s="265"/>
      <c r="E532" s="265"/>
      <c r="F532" s="265" t="s">
        <v>1675</v>
      </c>
      <c r="G532" s="264">
        <v>2</v>
      </c>
      <c r="H532" s="264"/>
      <c r="I532" s="282"/>
      <c r="J532" s="268"/>
      <c r="K532" s="264" t="str">
        <f t="shared" si="42"/>
        <v/>
      </c>
      <c r="N532" s="89" t="s">
        <v>3193</v>
      </c>
      <c r="P532" s="89">
        <f t="shared" si="46"/>
        <v>107</v>
      </c>
      <c r="Q532" s="263" t="str">
        <f t="shared" si="45"/>
        <v/>
      </c>
      <c r="R532" s="267"/>
    </row>
    <row r="533" spans="1:18" x14ac:dyDescent="0.2">
      <c r="A533" s="263" t="s">
        <v>3342</v>
      </c>
      <c r="B533" s="264" t="str">
        <f t="shared" si="43"/>
        <v/>
      </c>
      <c r="C533" s="264" t="str">
        <f t="shared" si="44"/>
        <v/>
      </c>
      <c r="D533" s="265"/>
      <c r="E533" s="265"/>
      <c r="F533" s="265" t="s">
        <v>1674</v>
      </c>
      <c r="G533" s="264">
        <v>3</v>
      </c>
      <c r="H533" s="264"/>
      <c r="I533" s="282"/>
      <c r="J533" s="268"/>
      <c r="K533" s="264" t="str">
        <f t="shared" si="42"/>
        <v/>
      </c>
      <c r="N533" s="89" t="s">
        <v>3193</v>
      </c>
      <c r="P533" s="89">
        <f t="shared" si="46"/>
        <v>107</v>
      </c>
      <c r="Q533" s="263" t="str">
        <f t="shared" si="45"/>
        <v/>
      </c>
      <c r="R533" s="267"/>
    </row>
    <row r="534" spans="1:18" x14ac:dyDescent="0.2">
      <c r="A534" s="263" t="s">
        <v>3342</v>
      </c>
      <c r="B534" s="264" t="str">
        <f t="shared" si="43"/>
        <v/>
      </c>
      <c r="C534" s="264" t="str">
        <f t="shared" si="44"/>
        <v/>
      </c>
      <c r="D534" s="265"/>
      <c r="E534" s="265"/>
      <c r="F534" s="265" t="s">
        <v>1673</v>
      </c>
      <c r="G534" s="264">
        <v>4</v>
      </c>
      <c r="H534" s="264"/>
      <c r="I534" s="282"/>
      <c r="J534" s="268"/>
      <c r="K534" s="264" t="str">
        <f t="shared" si="42"/>
        <v/>
      </c>
      <c r="N534" s="89" t="s">
        <v>3193</v>
      </c>
      <c r="P534" s="89">
        <f t="shared" si="46"/>
        <v>107</v>
      </c>
      <c r="Q534" s="263" t="str">
        <f t="shared" si="45"/>
        <v/>
      </c>
      <c r="R534" s="267"/>
    </row>
    <row r="535" spans="1:18" x14ac:dyDescent="0.2">
      <c r="A535" s="263" t="s">
        <v>3342</v>
      </c>
      <c r="B535" s="264" t="str">
        <f t="shared" si="43"/>
        <v/>
      </c>
      <c r="C535" s="264" t="str">
        <f t="shared" si="44"/>
        <v/>
      </c>
      <c r="D535" s="265"/>
      <c r="E535" s="265"/>
      <c r="F535" s="265" t="s">
        <v>1997</v>
      </c>
      <c r="G535" s="264">
        <v>5</v>
      </c>
      <c r="H535" s="264"/>
      <c r="I535" s="282"/>
      <c r="J535" s="268"/>
      <c r="K535" s="264" t="str">
        <f t="shared" si="42"/>
        <v/>
      </c>
      <c r="N535" s="89" t="s">
        <v>3193</v>
      </c>
      <c r="P535" s="89">
        <f t="shared" si="46"/>
        <v>107</v>
      </c>
      <c r="Q535" s="263" t="str">
        <f t="shared" si="45"/>
        <v/>
      </c>
      <c r="R535" s="267"/>
    </row>
    <row r="536" spans="1:18" ht="22.5" x14ac:dyDescent="0.2">
      <c r="A536" s="263" t="s">
        <v>3649</v>
      </c>
      <c r="B536" s="264" t="str">
        <f t="shared" si="43"/>
        <v>dosipg08</v>
      </c>
      <c r="C536" s="264" t="str">
        <f t="shared" si="44"/>
        <v>AKTUELL</v>
      </c>
      <c r="D536" s="265" t="s">
        <v>3642</v>
      </c>
      <c r="E536" s="265" t="s">
        <v>1633</v>
      </c>
      <c r="F536" s="265" t="s">
        <v>583</v>
      </c>
      <c r="G536" s="264">
        <v>0</v>
      </c>
      <c r="H536" s="264" t="s">
        <v>449</v>
      </c>
      <c r="I536" s="272">
        <v>0</v>
      </c>
      <c r="J536" s="268"/>
      <c r="K536" s="264" t="str">
        <f t="shared" si="42"/>
        <v>N.16.08.3</v>
      </c>
      <c r="N536" s="89" t="s">
        <v>3193</v>
      </c>
      <c r="O536" s="89" t="s">
        <v>3193</v>
      </c>
      <c r="P536" s="89">
        <f t="shared" si="46"/>
        <v>107</v>
      </c>
      <c r="Q536" s="263" t="str">
        <f t="shared" si="45"/>
        <v>nrwa_dosipg08</v>
      </c>
      <c r="R536" s="267" t="s">
        <v>1698</v>
      </c>
    </row>
    <row r="537" spans="1:18" x14ac:dyDescent="0.2">
      <c r="A537" s="263" t="s">
        <v>3342</v>
      </c>
      <c r="B537" s="264" t="str">
        <f t="shared" si="43"/>
        <v/>
      </c>
      <c r="C537" s="264" t="str">
        <f t="shared" si="44"/>
        <v/>
      </c>
      <c r="D537" s="265"/>
      <c r="E537" s="265"/>
      <c r="F537" s="265" t="s">
        <v>1996</v>
      </c>
      <c r="G537" s="264">
        <v>1</v>
      </c>
      <c r="H537" s="264"/>
      <c r="I537" s="282"/>
      <c r="J537" s="268"/>
      <c r="K537" s="264" t="str">
        <f t="shared" si="42"/>
        <v/>
      </c>
      <c r="N537" s="89" t="s">
        <v>3193</v>
      </c>
      <c r="P537" s="89">
        <f t="shared" si="46"/>
        <v>107</v>
      </c>
      <c r="Q537" s="263" t="str">
        <f t="shared" si="45"/>
        <v/>
      </c>
      <c r="R537" s="267"/>
    </row>
    <row r="538" spans="1:18" x14ac:dyDescent="0.2">
      <c r="A538" s="263" t="s">
        <v>3342</v>
      </c>
      <c r="B538" s="264" t="str">
        <f t="shared" si="43"/>
        <v/>
      </c>
      <c r="C538" s="264" t="str">
        <f t="shared" si="44"/>
        <v/>
      </c>
      <c r="D538" s="265"/>
      <c r="E538" s="265"/>
      <c r="F538" s="265" t="s">
        <v>1675</v>
      </c>
      <c r="G538" s="264">
        <v>2</v>
      </c>
      <c r="H538" s="264"/>
      <c r="I538" s="282"/>
      <c r="J538" s="268"/>
      <c r="K538" s="264" t="str">
        <f t="shared" si="42"/>
        <v/>
      </c>
      <c r="N538" s="89" t="s">
        <v>3193</v>
      </c>
      <c r="P538" s="89">
        <f t="shared" si="46"/>
        <v>107</v>
      </c>
      <c r="Q538" s="263" t="str">
        <f t="shared" si="45"/>
        <v/>
      </c>
      <c r="R538" s="267"/>
    </row>
    <row r="539" spans="1:18" x14ac:dyDescent="0.2">
      <c r="A539" s="263" t="s">
        <v>3342</v>
      </c>
      <c r="B539" s="264" t="str">
        <f t="shared" si="43"/>
        <v/>
      </c>
      <c r="C539" s="264" t="str">
        <f t="shared" si="44"/>
        <v/>
      </c>
      <c r="D539" s="265"/>
      <c r="E539" s="265"/>
      <c r="F539" s="265" t="s">
        <v>1674</v>
      </c>
      <c r="G539" s="264">
        <v>3</v>
      </c>
      <c r="H539" s="264"/>
      <c r="I539" s="282"/>
      <c r="J539" s="268"/>
      <c r="K539" s="264" t="str">
        <f t="shared" si="42"/>
        <v/>
      </c>
      <c r="N539" s="89" t="s">
        <v>3193</v>
      </c>
      <c r="P539" s="89">
        <f t="shared" si="46"/>
        <v>107</v>
      </c>
      <c r="Q539" s="263" t="str">
        <f t="shared" si="45"/>
        <v/>
      </c>
      <c r="R539" s="267"/>
    </row>
    <row r="540" spans="1:18" x14ac:dyDescent="0.2">
      <c r="A540" s="263" t="s">
        <v>3342</v>
      </c>
      <c r="B540" s="264" t="str">
        <f t="shared" si="43"/>
        <v/>
      </c>
      <c r="C540" s="264" t="str">
        <f t="shared" si="44"/>
        <v/>
      </c>
      <c r="D540" s="265"/>
      <c r="E540" s="265"/>
      <c r="F540" s="265" t="s">
        <v>1673</v>
      </c>
      <c r="G540" s="264">
        <v>4</v>
      </c>
      <c r="H540" s="264"/>
      <c r="I540" s="282"/>
      <c r="J540" s="268"/>
      <c r="K540" s="264" t="str">
        <f t="shared" si="42"/>
        <v/>
      </c>
      <c r="N540" s="89" t="s">
        <v>3193</v>
      </c>
      <c r="P540" s="89">
        <f t="shared" si="46"/>
        <v>107</v>
      </c>
      <c r="Q540" s="263" t="str">
        <f t="shared" si="45"/>
        <v/>
      </c>
      <c r="R540" s="267"/>
    </row>
    <row r="541" spans="1:18" x14ac:dyDescent="0.2">
      <c r="A541" s="263" t="s">
        <v>3342</v>
      </c>
      <c r="B541" s="264" t="str">
        <f t="shared" si="43"/>
        <v/>
      </c>
      <c r="C541" s="264" t="str">
        <f t="shared" si="44"/>
        <v/>
      </c>
      <c r="D541" s="265"/>
      <c r="E541" s="265"/>
      <c r="F541" s="265" t="s">
        <v>1997</v>
      </c>
      <c r="G541" s="264">
        <v>5</v>
      </c>
      <c r="H541" s="264"/>
      <c r="I541" s="282"/>
      <c r="J541" s="268"/>
      <c r="K541" s="264" t="str">
        <f t="shared" si="42"/>
        <v/>
      </c>
      <c r="N541" s="89" t="s">
        <v>3193</v>
      </c>
      <c r="P541" s="89">
        <f t="shared" si="46"/>
        <v>107</v>
      </c>
      <c r="Q541" s="263" t="str">
        <f t="shared" si="45"/>
        <v/>
      </c>
      <c r="R541" s="267"/>
    </row>
    <row r="542" spans="1:18" ht="22.5" x14ac:dyDescent="0.2">
      <c r="A542" s="263" t="s">
        <v>3650</v>
      </c>
      <c r="B542" s="264" t="str">
        <f t="shared" si="43"/>
        <v>dosipg09</v>
      </c>
      <c r="C542" s="264" t="str">
        <f t="shared" si="44"/>
        <v>AKTUELL</v>
      </c>
      <c r="D542" s="265" t="s">
        <v>3642</v>
      </c>
      <c r="E542" s="265" t="s">
        <v>1634</v>
      </c>
      <c r="F542" s="265" t="s">
        <v>583</v>
      </c>
      <c r="G542" s="264">
        <v>0</v>
      </c>
      <c r="H542" s="264" t="s">
        <v>449</v>
      </c>
      <c r="I542" s="272">
        <v>0</v>
      </c>
      <c r="J542" s="268"/>
      <c r="K542" s="264" t="str">
        <f t="shared" si="42"/>
        <v>N.16.09.3</v>
      </c>
      <c r="N542" s="89" t="s">
        <v>3193</v>
      </c>
      <c r="O542" s="89" t="s">
        <v>3193</v>
      </c>
      <c r="P542" s="89">
        <f t="shared" si="46"/>
        <v>107</v>
      </c>
      <c r="Q542" s="263" t="str">
        <f t="shared" si="45"/>
        <v>nrwa_dosipg09</v>
      </c>
      <c r="R542" s="267" t="s">
        <v>1699</v>
      </c>
    </row>
    <row r="543" spans="1:18" x14ac:dyDescent="0.2">
      <c r="A543" s="263" t="s">
        <v>3342</v>
      </c>
      <c r="B543" s="264" t="str">
        <f t="shared" si="43"/>
        <v/>
      </c>
      <c r="C543" s="264" t="str">
        <f t="shared" si="44"/>
        <v/>
      </c>
      <c r="D543" s="265"/>
      <c r="E543" s="265"/>
      <c r="F543" s="265" t="s">
        <v>1996</v>
      </c>
      <c r="G543" s="264">
        <v>1</v>
      </c>
      <c r="H543" s="264"/>
      <c r="I543" s="282"/>
      <c r="J543" s="268"/>
      <c r="K543" s="264" t="str">
        <f t="shared" si="42"/>
        <v/>
      </c>
      <c r="N543" s="89" t="s">
        <v>3193</v>
      </c>
      <c r="P543" s="89">
        <f t="shared" si="46"/>
        <v>107</v>
      </c>
      <c r="Q543" s="263" t="str">
        <f t="shared" si="45"/>
        <v/>
      </c>
      <c r="R543" s="267"/>
    </row>
    <row r="544" spans="1:18" x14ac:dyDescent="0.2">
      <c r="A544" s="263" t="s">
        <v>3342</v>
      </c>
      <c r="B544" s="264" t="str">
        <f t="shared" si="43"/>
        <v/>
      </c>
      <c r="C544" s="264" t="str">
        <f t="shared" si="44"/>
        <v/>
      </c>
      <c r="D544" s="265"/>
      <c r="E544" s="265"/>
      <c r="F544" s="265" t="s">
        <v>1675</v>
      </c>
      <c r="G544" s="264">
        <v>2</v>
      </c>
      <c r="H544" s="264"/>
      <c r="I544" s="282"/>
      <c r="J544" s="268"/>
      <c r="K544" s="264" t="str">
        <f t="shared" si="42"/>
        <v/>
      </c>
      <c r="N544" s="89" t="s">
        <v>3193</v>
      </c>
      <c r="P544" s="89">
        <f t="shared" si="46"/>
        <v>107</v>
      </c>
      <c r="Q544" s="263" t="str">
        <f t="shared" si="45"/>
        <v/>
      </c>
      <c r="R544" s="267"/>
    </row>
    <row r="545" spans="1:18" x14ac:dyDescent="0.2">
      <c r="A545" s="263" t="s">
        <v>3342</v>
      </c>
      <c r="B545" s="264" t="str">
        <f t="shared" si="43"/>
        <v/>
      </c>
      <c r="C545" s="264" t="str">
        <f t="shared" si="44"/>
        <v/>
      </c>
      <c r="D545" s="265"/>
      <c r="E545" s="265"/>
      <c r="F545" s="265" t="s">
        <v>1674</v>
      </c>
      <c r="G545" s="264">
        <v>3</v>
      </c>
      <c r="H545" s="264"/>
      <c r="I545" s="282"/>
      <c r="J545" s="268"/>
      <c r="K545" s="264" t="str">
        <f t="shared" si="42"/>
        <v/>
      </c>
      <c r="N545" s="89" t="s">
        <v>3193</v>
      </c>
      <c r="P545" s="89">
        <f t="shared" si="46"/>
        <v>107</v>
      </c>
      <c r="Q545" s="263" t="str">
        <f t="shared" si="45"/>
        <v/>
      </c>
      <c r="R545" s="267"/>
    </row>
    <row r="546" spans="1:18" x14ac:dyDescent="0.2">
      <c r="A546" s="263" t="s">
        <v>3342</v>
      </c>
      <c r="B546" s="264" t="str">
        <f t="shared" si="43"/>
        <v/>
      </c>
      <c r="C546" s="264" t="str">
        <f t="shared" si="44"/>
        <v/>
      </c>
      <c r="D546" s="265"/>
      <c r="E546" s="265"/>
      <c r="F546" s="265" t="s">
        <v>1673</v>
      </c>
      <c r="G546" s="264">
        <v>4</v>
      </c>
      <c r="H546" s="264"/>
      <c r="I546" s="282"/>
      <c r="J546" s="268"/>
      <c r="K546" s="264" t="str">
        <f t="shared" si="42"/>
        <v/>
      </c>
      <c r="N546" s="89" t="s">
        <v>3193</v>
      </c>
      <c r="P546" s="89">
        <f t="shared" si="46"/>
        <v>107</v>
      </c>
      <c r="Q546" s="263" t="str">
        <f t="shared" si="45"/>
        <v/>
      </c>
      <c r="R546" s="267"/>
    </row>
    <row r="547" spans="1:18" x14ac:dyDescent="0.2">
      <c r="A547" s="263" t="s">
        <v>3342</v>
      </c>
      <c r="B547" s="264" t="str">
        <f t="shared" si="43"/>
        <v/>
      </c>
      <c r="C547" s="264" t="str">
        <f t="shared" si="44"/>
        <v/>
      </c>
      <c r="D547" s="265"/>
      <c r="E547" s="265"/>
      <c r="F547" s="265" t="s">
        <v>1997</v>
      </c>
      <c r="G547" s="264">
        <v>5</v>
      </c>
      <c r="H547" s="264"/>
      <c r="I547" s="282"/>
      <c r="J547" s="268"/>
      <c r="K547" s="264" t="str">
        <f t="shared" si="42"/>
        <v/>
      </c>
      <c r="N547" s="89" t="s">
        <v>3193</v>
      </c>
      <c r="P547" s="89">
        <f t="shared" si="46"/>
        <v>107</v>
      </c>
      <c r="Q547" s="263" t="str">
        <f t="shared" si="45"/>
        <v/>
      </c>
      <c r="R547" s="267"/>
    </row>
    <row r="548" spans="1:18" ht="22.5" x14ac:dyDescent="0.2">
      <c r="A548" s="263" t="s">
        <v>3651</v>
      </c>
      <c r="B548" s="264" t="str">
        <f t="shared" si="43"/>
        <v>dosipg10</v>
      </c>
      <c r="C548" s="264" t="str">
        <f t="shared" si="44"/>
        <v>AKTUELL</v>
      </c>
      <c r="D548" s="265" t="s">
        <v>3642</v>
      </c>
      <c r="E548" s="265" t="s">
        <v>1635</v>
      </c>
      <c r="F548" s="265" t="s">
        <v>583</v>
      </c>
      <c r="G548" s="264">
        <v>0</v>
      </c>
      <c r="H548" s="264" t="s">
        <v>449</v>
      </c>
      <c r="I548" s="272">
        <v>0</v>
      </c>
      <c r="J548" s="268"/>
      <c r="K548" s="264" t="str">
        <f t="shared" si="42"/>
        <v>N.16.10.3</v>
      </c>
      <c r="N548" s="89" t="s">
        <v>3193</v>
      </c>
      <c r="O548" s="89" t="s">
        <v>3193</v>
      </c>
      <c r="P548" s="89">
        <f t="shared" si="46"/>
        <v>107</v>
      </c>
      <c r="Q548" s="263" t="str">
        <f t="shared" si="45"/>
        <v>nrwa_dosipg10</v>
      </c>
      <c r="R548" s="267" t="s">
        <v>1700</v>
      </c>
    </row>
    <row r="549" spans="1:18" x14ac:dyDescent="0.2">
      <c r="A549" s="263" t="s">
        <v>3342</v>
      </c>
      <c r="B549" s="264" t="str">
        <f t="shared" si="43"/>
        <v/>
      </c>
      <c r="C549" s="264" t="str">
        <f t="shared" si="44"/>
        <v/>
      </c>
      <c r="D549" s="265"/>
      <c r="E549" s="265"/>
      <c r="F549" s="265" t="s">
        <v>1996</v>
      </c>
      <c r="G549" s="264">
        <v>1</v>
      </c>
      <c r="H549" s="264"/>
      <c r="I549" s="282"/>
      <c r="J549" s="268"/>
      <c r="K549" s="264" t="str">
        <f t="shared" si="42"/>
        <v/>
      </c>
      <c r="N549" s="89" t="s">
        <v>3193</v>
      </c>
      <c r="P549" s="89">
        <f t="shared" si="46"/>
        <v>107</v>
      </c>
      <c r="Q549" s="263" t="str">
        <f t="shared" si="45"/>
        <v/>
      </c>
      <c r="R549" s="267"/>
    </row>
    <row r="550" spans="1:18" x14ac:dyDescent="0.2">
      <c r="A550" s="263" t="s">
        <v>3342</v>
      </c>
      <c r="B550" s="264" t="str">
        <f t="shared" si="43"/>
        <v/>
      </c>
      <c r="C550" s="264" t="str">
        <f t="shared" si="44"/>
        <v/>
      </c>
      <c r="D550" s="265"/>
      <c r="E550" s="265"/>
      <c r="F550" s="265" t="s">
        <v>1675</v>
      </c>
      <c r="G550" s="264">
        <v>2</v>
      </c>
      <c r="H550" s="264"/>
      <c r="I550" s="282"/>
      <c r="J550" s="268"/>
      <c r="K550" s="264" t="str">
        <f t="shared" si="42"/>
        <v/>
      </c>
      <c r="N550" s="89" t="s">
        <v>3193</v>
      </c>
      <c r="P550" s="89">
        <f t="shared" si="46"/>
        <v>107</v>
      </c>
      <c r="Q550" s="263" t="str">
        <f t="shared" si="45"/>
        <v/>
      </c>
      <c r="R550" s="267"/>
    </row>
    <row r="551" spans="1:18" x14ac:dyDescent="0.2">
      <c r="A551" s="263" t="s">
        <v>3342</v>
      </c>
      <c r="B551" s="264" t="str">
        <f t="shared" si="43"/>
        <v/>
      </c>
      <c r="C551" s="264" t="str">
        <f t="shared" si="44"/>
        <v/>
      </c>
      <c r="D551" s="265"/>
      <c r="E551" s="265"/>
      <c r="F551" s="265" t="s">
        <v>1674</v>
      </c>
      <c r="G551" s="264">
        <v>3</v>
      </c>
      <c r="H551" s="264"/>
      <c r="I551" s="282"/>
      <c r="J551" s="268"/>
      <c r="K551" s="264" t="str">
        <f t="shared" si="42"/>
        <v/>
      </c>
      <c r="N551" s="89" t="s">
        <v>3193</v>
      </c>
      <c r="P551" s="89">
        <f t="shared" si="46"/>
        <v>107</v>
      </c>
      <c r="Q551" s="263" t="str">
        <f t="shared" si="45"/>
        <v/>
      </c>
      <c r="R551" s="267"/>
    </row>
    <row r="552" spans="1:18" x14ac:dyDescent="0.2">
      <c r="A552" s="263" t="s">
        <v>3342</v>
      </c>
      <c r="B552" s="264" t="str">
        <f t="shared" si="43"/>
        <v/>
      </c>
      <c r="C552" s="264" t="str">
        <f t="shared" si="44"/>
        <v/>
      </c>
      <c r="D552" s="265"/>
      <c r="E552" s="265"/>
      <c r="F552" s="265" t="s">
        <v>1673</v>
      </c>
      <c r="G552" s="264">
        <v>4</v>
      </c>
      <c r="H552" s="264"/>
      <c r="I552" s="282"/>
      <c r="J552" s="268"/>
      <c r="K552" s="264" t="str">
        <f t="shared" si="42"/>
        <v/>
      </c>
      <c r="N552" s="89" t="s">
        <v>3193</v>
      </c>
      <c r="P552" s="89">
        <f t="shared" si="46"/>
        <v>107</v>
      </c>
      <c r="Q552" s="263" t="str">
        <f t="shared" si="45"/>
        <v/>
      </c>
      <c r="R552" s="267"/>
    </row>
    <row r="553" spans="1:18" x14ac:dyDescent="0.2">
      <c r="A553" s="263" t="s">
        <v>3342</v>
      </c>
      <c r="B553" s="264" t="str">
        <f t="shared" si="43"/>
        <v/>
      </c>
      <c r="C553" s="264" t="str">
        <f t="shared" si="44"/>
        <v/>
      </c>
      <c r="D553" s="265"/>
      <c r="E553" s="265"/>
      <c r="F553" s="265" t="s">
        <v>1997</v>
      </c>
      <c r="G553" s="264">
        <v>5</v>
      </c>
      <c r="H553" s="264"/>
      <c r="I553" s="282"/>
      <c r="J553" s="268"/>
      <c r="K553" s="264" t="str">
        <f t="shared" si="42"/>
        <v/>
      </c>
      <c r="N553" s="89" t="s">
        <v>3193</v>
      </c>
      <c r="P553" s="89">
        <f t="shared" si="46"/>
        <v>107</v>
      </c>
      <c r="Q553" s="263" t="str">
        <f t="shared" si="45"/>
        <v/>
      </c>
      <c r="R553" s="267"/>
    </row>
    <row r="554" spans="1:18" ht="22.5" x14ac:dyDescent="0.2">
      <c r="A554" s="263" t="s">
        <v>3652</v>
      </c>
      <c r="B554" s="264" t="str">
        <f t="shared" si="43"/>
        <v>dosipg11</v>
      </c>
      <c r="C554" s="264" t="str">
        <f t="shared" si="44"/>
        <v>AKTUELL</v>
      </c>
      <c r="D554" s="265" t="s">
        <v>3642</v>
      </c>
      <c r="E554" s="265" t="s">
        <v>1636</v>
      </c>
      <c r="F554" s="265" t="s">
        <v>583</v>
      </c>
      <c r="G554" s="264">
        <v>0</v>
      </c>
      <c r="H554" s="264" t="s">
        <v>449</v>
      </c>
      <c r="I554" s="272">
        <v>0</v>
      </c>
      <c r="J554" s="268"/>
      <c r="K554" s="264" t="str">
        <f t="shared" si="42"/>
        <v>N.16.11.3</v>
      </c>
      <c r="N554" s="89" t="s">
        <v>3193</v>
      </c>
      <c r="O554" s="89" t="s">
        <v>3193</v>
      </c>
      <c r="P554" s="89">
        <f t="shared" si="46"/>
        <v>107</v>
      </c>
      <c r="Q554" s="263" t="str">
        <f t="shared" si="45"/>
        <v>nrwa_dosipg11</v>
      </c>
      <c r="R554" s="267" t="s">
        <v>1701</v>
      </c>
    </row>
    <row r="555" spans="1:18" x14ac:dyDescent="0.2">
      <c r="A555" s="263" t="s">
        <v>3342</v>
      </c>
      <c r="B555" s="264" t="str">
        <f t="shared" si="43"/>
        <v/>
      </c>
      <c r="C555" s="264" t="str">
        <f t="shared" si="44"/>
        <v/>
      </c>
      <c r="D555" s="265"/>
      <c r="E555" s="265"/>
      <c r="F555" s="265" t="s">
        <v>1996</v>
      </c>
      <c r="G555" s="264">
        <v>1</v>
      </c>
      <c r="H555" s="264"/>
      <c r="I555" s="282"/>
      <c r="J555" s="268"/>
      <c r="K555" s="264" t="str">
        <f t="shared" si="42"/>
        <v/>
      </c>
      <c r="N555" s="89" t="s">
        <v>3193</v>
      </c>
      <c r="P555" s="89">
        <f t="shared" si="46"/>
        <v>107</v>
      </c>
      <c r="Q555" s="263" t="str">
        <f t="shared" si="45"/>
        <v/>
      </c>
      <c r="R555" s="267"/>
    </row>
    <row r="556" spans="1:18" x14ac:dyDescent="0.2">
      <c r="A556" s="263" t="s">
        <v>3342</v>
      </c>
      <c r="B556" s="264" t="str">
        <f t="shared" si="43"/>
        <v/>
      </c>
      <c r="C556" s="264" t="str">
        <f t="shared" si="44"/>
        <v/>
      </c>
      <c r="D556" s="265"/>
      <c r="E556" s="265"/>
      <c r="F556" s="265" t="s">
        <v>1675</v>
      </c>
      <c r="G556" s="264">
        <v>2</v>
      </c>
      <c r="H556" s="264"/>
      <c r="I556" s="282"/>
      <c r="J556" s="268"/>
      <c r="K556" s="264" t="str">
        <f t="shared" si="42"/>
        <v/>
      </c>
      <c r="N556" s="89" t="s">
        <v>3193</v>
      </c>
      <c r="P556" s="89">
        <f t="shared" si="46"/>
        <v>107</v>
      </c>
      <c r="Q556" s="263" t="str">
        <f t="shared" si="45"/>
        <v/>
      </c>
      <c r="R556" s="267"/>
    </row>
    <row r="557" spans="1:18" x14ac:dyDescent="0.2">
      <c r="A557" s="263" t="s">
        <v>3342</v>
      </c>
      <c r="B557" s="264" t="str">
        <f t="shared" si="43"/>
        <v/>
      </c>
      <c r="C557" s="264" t="str">
        <f t="shared" si="44"/>
        <v/>
      </c>
      <c r="D557" s="265"/>
      <c r="E557" s="265"/>
      <c r="F557" s="265" t="s">
        <v>1674</v>
      </c>
      <c r="G557" s="264">
        <v>3</v>
      </c>
      <c r="H557" s="264"/>
      <c r="I557" s="282"/>
      <c r="J557" s="268"/>
      <c r="K557" s="264" t="str">
        <f t="shared" si="42"/>
        <v/>
      </c>
      <c r="N557" s="89" t="s">
        <v>3193</v>
      </c>
      <c r="P557" s="89">
        <f t="shared" si="46"/>
        <v>107</v>
      </c>
      <c r="Q557" s="263" t="str">
        <f t="shared" si="45"/>
        <v/>
      </c>
      <c r="R557" s="267"/>
    </row>
    <row r="558" spans="1:18" x14ac:dyDescent="0.2">
      <c r="A558" s="263" t="s">
        <v>3342</v>
      </c>
      <c r="B558" s="264" t="str">
        <f t="shared" si="43"/>
        <v/>
      </c>
      <c r="C558" s="264" t="str">
        <f t="shared" si="44"/>
        <v/>
      </c>
      <c r="D558" s="265"/>
      <c r="E558" s="265"/>
      <c r="F558" s="265" t="s">
        <v>1673</v>
      </c>
      <c r="G558" s="264">
        <v>4</v>
      </c>
      <c r="H558" s="264"/>
      <c r="I558" s="282"/>
      <c r="J558" s="268"/>
      <c r="K558" s="264" t="str">
        <f t="shared" si="42"/>
        <v/>
      </c>
      <c r="N558" s="89" t="s">
        <v>3193</v>
      </c>
      <c r="P558" s="89">
        <f t="shared" si="46"/>
        <v>107</v>
      </c>
      <c r="Q558" s="263" t="str">
        <f t="shared" si="45"/>
        <v/>
      </c>
      <c r="R558" s="267"/>
    </row>
    <row r="559" spans="1:18" x14ac:dyDescent="0.2">
      <c r="A559" s="263" t="s">
        <v>3342</v>
      </c>
      <c r="B559" s="264" t="str">
        <f t="shared" si="43"/>
        <v/>
      </c>
      <c r="C559" s="264" t="str">
        <f t="shared" si="44"/>
        <v/>
      </c>
      <c r="D559" s="265"/>
      <c r="E559" s="265"/>
      <c r="F559" s="265" t="s">
        <v>1997</v>
      </c>
      <c r="G559" s="264">
        <v>5</v>
      </c>
      <c r="H559" s="264"/>
      <c r="I559" s="282"/>
      <c r="J559" s="268"/>
      <c r="K559" s="264" t="str">
        <f t="shared" ref="K559:K571" si="47">IF(I559&lt;&gt;"","N.16."&amp;RIGHT(A559,2)&amp;".3","")</f>
        <v/>
      </c>
      <c r="N559" s="89" t="s">
        <v>3193</v>
      </c>
      <c r="P559" s="89">
        <f t="shared" si="46"/>
        <v>107</v>
      </c>
      <c r="Q559" s="263" t="str">
        <f t="shared" si="45"/>
        <v/>
      </c>
      <c r="R559" s="267"/>
    </row>
    <row r="560" spans="1:18" ht="22.5" x14ac:dyDescent="0.2">
      <c r="A560" s="263" t="s">
        <v>3653</v>
      </c>
      <c r="B560" s="264" t="str">
        <f t="shared" si="43"/>
        <v>dosipg12</v>
      </c>
      <c r="C560" s="264" t="str">
        <f t="shared" si="44"/>
        <v>AKTUELL</v>
      </c>
      <c r="D560" s="265" t="s">
        <v>3642</v>
      </c>
      <c r="E560" s="265" t="s">
        <v>1637</v>
      </c>
      <c r="F560" s="265" t="s">
        <v>583</v>
      </c>
      <c r="G560" s="264">
        <v>0</v>
      </c>
      <c r="H560" s="264" t="s">
        <v>449</v>
      </c>
      <c r="I560" s="272">
        <v>0</v>
      </c>
      <c r="J560" s="268"/>
      <c r="K560" s="264" t="str">
        <f t="shared" si="47"/>
        <v>N.16.12.3</v>
      </c>
      <c r="N560" s="89" t="s">
        <v>3193</v>
      </c>
      <c r="O560" s="89" t="s">
        <v>3193</v>
      </c>
      <c r="P560" s="89">
        <f t="shared" si="46"/>
        <v>107</v>
      </c>
      <c r="Q560" s="263" t="str">
        <f t="shared" si="45"/>
        <v>nrwa_dosipg12</v>
      </c>
      <c r="R560" s="267" t="s">
        <v>1702</v>
      </c>
    </row>
    <row r="561" spans="1:18" x14ac:dyDescent="0.2">
      <c r="A561" s="263" t="s">
        <v>3342</v>
      </c>
      <c r="B561" s="264" t="str">
        <f t="shared" si="43"/>
        <v/>
      </c>
      <c r="C561" s="264" t="str">
        <f t="shared" si="44"/>
        <v/>
      </c>
      <c r="D561" s="265"/>
      <c r="E561" s="265"/>
      <c r="F561" s="265" t="s">
        <v>1996</v>
      </c>
      <c r="G561" s="264">
        <v>1</v>
      </c>
      <c r="H561" s="264"/>
      <c r="I561" s="282"/>
      <c r="J561" s="268"/>
      <c r="K561" s="264" t="str">
        <f t="shared" si="47"/>
        <v/>
      </c>
      <c r="N561" s="89" t="s">
        <v>3193</v>
      </c>
      <c r="P561" s="89">
        <f t="shared" si="46"/>
        <v>107</v>
      </c>
      <c r="Q561" s="263" t="str">
        <f t="shared" si="45"/>
        <v/>
      </c>
      <c r="R561" s="267"/>
    </row>
    <row r="562" spans="1:18" x14ac:dyDescent="0.2">
      <c r="A562" s="263" t="s">
        <v>3342</v>
      </c>
      <c r="B562" s="264" t="str">
        <f t="shared" si="43"/>
        <v/>
      </c>
      <c r="C562" s="264" t="str">
        <f t="shared" si="44"/>
        <v/>
      </c>
      <c r="D562" s="265"/>
      <c r="E562" s="265"/>
      <c r="F562" s="265" t="s">
        <v>1675</v>
      </c>
      <c r="G562" s="264">
        <v>2</v>
      </c>
      <c r="H562" s="264"/>
      <c r="I562" s="282"/>
      <c r="J562" s="268"/>
      <c r="K562" s="264" t="str">
        <f t="shared" si="47"/>
        <v/>
      </c>
      <c r="N562" s="89" t="s">
        <v>3193</v>
      </c>
      <c r="P562" s="89">
        <f t="shared" si="46"/>
        <v>107</v>
      </c>
      <c r="Q562" s="263" t="str">
        <f t="shared" si="45"/>
        <v/>
      </c>
      <c r="R562" s="267"/>
    </row>
    <row r="563" spans="1:18" x14ac:dyDescent="0.2">
      <c r="A563" s="263" t="s">
        <v>3342</v>
      </c>
      <c r="B563" s="264" t="str">
        <f t="shared" si="43"/>
        <v/>
      </c>
      <c r="C563" s="264" t="str">
        <f t="shared" si="44"/>
        <v/>
      </c>
      <c r="D563" s="265"/>
      <c r="E563" s="265"/>
      <c r="F563" s="265" t="s">
        <v>1674</v>
      </c>
      <c r="G563" s="264">
        <v>3</v>
      </c>
      <c r="H563" s="264"/>
      <c r="I563" s="282"/>
      <c r="J563" s="268"/>
      <c r="K563" s="264" t="str">
        <f t="shared" si="47"/>
        <v/>
      </c>
      <c r="N563" s="89" t="s">
        <v>3193</v>
      </c>
      <c r="P563" s="89">
        <f t="shared" si="46"/>
        <v>107</v>
      </c>
      <c r="Q563" s="263" t="str">
        <f t="shared" si="45"/>
        <v/>
      </c>
      <c r="R563" s="267"/>
    </row>
    <row r="564" spans="1:18" x14ac:dyDescent="0.2">
      <c r="A564" s="263" t="s">
        <v>3342</v>
      </c>
      <c r="B564" s="264" t="str">
        <f t="shared" si="43"/>
        <v/>
      </c>
      <c r="C564" s="264" t="str">
        <f t="shared" si="44"/>
        <v/>
      </c>
      <c r="D564" s="265"/>
      <c r="E564" s="265"/>
      <c r="F564" s="265" t="s">
        <v>1673</v>
      </c>
      <c r="G564" s="264">
        <v>4</v>
      </c>
      <c r="H564" s="264"/>
      <c r="I564" s="282"/>
      <c r="J564" s="268"/>
      <c r="K564" s="264" t="str">
        <f t="shared" si="47"/>
        <v/>
      </c>
      <c r="N564" s="89" t="s">
        <v>3193</v>
      </c>
      <c r="P564" s="89">
        <f t="shared" si="46"/>
        <v>107</v>
      </c>
      <c r="Q564" s="263" t="str">
        <f t="shared" si="45"/>
        <v/>
      </c>
      <c r="R564" s="267"/>
    </row>
    <row r="565" spans="1:18" x14ac:dyDescent="0.2">
      <c r="A565" s="263" t="s">
        <v>3342</v>
      </c>
      <c r="B565" s="264" t="str">
        <f t="shared" si="43"/>
        <v/>
      </c>
      <c r="C565" s="264" t="str">
        <f t="shared" si="44"/>
        <v/>
      </c>
      <c r="D565" s="265"/>
      <c r="E565" s="265"/>
      <c r="F565" s="265" t="s">
        <v>1997</v>
      </c>
      <c r="G565" s="264">
        <v>5</v>
      </c>
      <c r="H565" s="264"/>
      <c r="I565" s="282"/>
      <c r="J565" s="268"/>
      <c r="K565" s="264" t="str">
        <f t="shared" si="47"/>
        <v/>
      </c>
      <c r="N565" s="89" t="s">
        <v>3193</v>
      </c>
      <c r="P565" s="89">
        <f t="shared" si="46"/>
        <v>107</v>
      </c>
      <c r="Q565" s="263" t="str">
        <f t="shared" si="45"/>
        <v/>
      </c>
      <c r="R565" s="267"/>
    </row>
    <row r="566" spans="1:18" ht="22.5" x14ac:dyDescent="0.2">
      <c r="A566" s="263" t="s">
        <v>3654</v>
      </c>
      <c r="B566" s="264" t="str">
        <f t="shared" si="43"/>
        <v>dosipg13</v>
      </c>
      <c r="C566" s="264" t="str">
        <f t="shared" si="44"/>
        <v>AKTUELL</v>
      </c>
      <c r="D566" s="265" t="s">
        <v>3642</v>
      </c>
      <c r="E566" s="265" t="s">
        <v>1638</v>
      </c>
      <c r="F566" s="265" t="s">
        <v>583</v>
      </c>
      <c r="G566" s="264">
        <v>0</v>
      </c>
      <c r="H566" s="264" t="s">
        <v>449</v>
      </c>
      <c r="I566" s="272">
        <v>0</v>
      </c>
      <c r="J566" s="268"/>
      <c r="K566" s="264" t="str">
        <f t="shared" si="47"/>
        <v>N.16.13.3</v>
      </c>
      <c r="N566" s="89" t="s">
        <v>3193</v>
      </c>
      <c r="O566" s="89" t="s">
        <v>3193</v>
      </c>
      <c r="P566" s="89">
        <f t="shared" si="46"/>
        <v>107</v>
      </c>
      <c r="Q566" s="263" t="str">
        <f t="shared" si="45"/>
        <v>nrwa_dosipg13</v>
      </c>
      <c r="R566" s="267" t="s">
        <v>1703</v>
      </c>
    </row>
    <row r="567" spans="1:18" x14ac:dyDescent="0.2">
      <c r="A567" s="263" t="s">
        <v>3342</v>
      </c>
      <c r="B567" s="264" t="str">
        <f t="shared" si="43"/>
        <v/>
      </c>
      <c r="C567" s="264" t="str">
        <f t="shared" si="44"/>
        <v/>
      </c>
      <c r="D567" s="265"/>
      <c r="E567" s="265"/>
      <c r="F567" s="265" t="s">
        <v>1996</v>
      </c>
      <c r="G567" s="264">
        <v>1</v>
      </c>
      <c r="H567" s="264"/>
      <c r="I567" s="282"/>
      <c r="J567" s="268"/>
      <c r="K567" s="264" t="str">
        <f t="shared" si="47"/>
        <v/>
      </c>
      <c r="N567" s="89" t="s">
        <v>3193</v>
      </c>
      <c r="P567" s="89">
        <f t="shared" si="46"/>
        <v>107</v>
      </c>
      <c r="Q567" s="263" t="str">
        <f t="shared" si="45"/>
        <v/>
      </c>
      <c r="R567" s="267"/>
    </row>
    <row r="568" spans="1:18" x14ac:dyDescent="0.2">
      <c r="A568" s="263" t="s">
        <v>3342</v>
      </c>
      <c r="B568" s="264" t="str">
        <f t="shared" si="43"/>
        <v/>
      </c>
      <c r="C568" s="264" t="str">
        <f t="shared" si="44"/>
        <v/>
      </c>
      <c r="D568" s="265"/>
      <c r="E568" s="265"/>
      <c r="F568" s="265" t="s">
        <v>1675</v>
      </c>
      <c r="G568" s="264">
        <v>2</v>
      </c>
      <c r="H568" s="264"/>
      <c r="I568" s="282"/>
      <c r="J568" s="268"/>
      <c r="K568" s="264" t="str">
        <f t="shared" si="47"/>
        <v/>
      </c>
      <c r="N568" s="89" t="s">
        <v>3193</v>
      </c>
      <c r="P568" s="89">
        <f t="shared" si="46"/>
        <v>107</v>
      </c>
      <c r="Q568" s="263" t="str">
        <f t="shared" si="45"/>
        <v/>
      </c>
      <c r="R568" s="267"/>
    </row>
    <row r="569" spans="1:18" x14ac:dyDescent="0.2">
      <c r="A569" s="263" t="s">
        <v>3342</v>
      </c>
      <c r="B569" s="264" t="str">
        <f t="shared" si="43"/>
        <v/>
      </c>
      <c r="C569" s="264" t="str">
        <f t="shared" si="44"/>
        <v/>
      </c>
      <c r="D569" s="265"/>
      <c r="E569" s="265"/>
      <c r="F569" s="265" t="s">
        <v>1674</v>
      </c>
      <c r="G569" s="264">
        <v>3</v>
      </c>
      <c r="H569" s="264"/>
      <c r="I569" s="282"/>
      <c r="J569" s="268"/>
      <c r="K569" s="264" t="str">
        <f t="shared" si="47"/>
        <v/>
      </c>
      <c r="N569" s="89" t="s">
        <v>3193</v>
      </c>
      <c r="P569" s="89">
        <f t="shared" si="46"/>
        <v>107</v>
      </c>
      <c r="Q569" s="263" t="str">
        <f t="shared" si="45"/>
        <v/>
      </c>
      <c r="R569" s="267"/>
    </row>
    <row r="570" spans="1:18" x14ac:dyDescent="0.2">
      <c r="A570" s="263" t="s">
        <v>3342</v>
      </c>
      <c r="B570" s="264" t="str">
        <f t="shared" si="43"/>
        <v/>
      </c>
      <c r="C570" s="264" t="str">
        <f t="shared" si="44"/>
        <v/>
      </c>
      <c r="D570" s="265"/>
      <c r="E570" s="265"/>
      <c r="F570" s="265" t="s">
        <v>1673</v>
      </c>
      <c r="G570" s="264">
        <v>4</v>
      </c>
      <c r="H570" s="264"/>
      <c r="I570" s="282"/>
      <c r="J570" s="268"/>
      <c r="K570" s="264" t="str">
        <f t="shared" si="47"/>
        <v/>
      </c>
      <c r="N570" s="89" t="s">
        <v>3193</v>
      </c>
      <c r="P570" s="89">
        <f t="shared" si="46"/>
        <v>107</v>
      </c>
      <c r="Q570" s="263" t="str">
        <f t="shared" si="45"/>
        <v/>
      </c>
      <c r="R570" s="267"/>
    </row>
    <row r="571" spans="1:18" x14ac:dyDescent="0.2">
      <c r="A571" s="263" t="s">
        <v>3342</v>
      </c>
      <c r="B571" s="264" t="str">
        <f t="shared" si="43"/>
        <v/>
      </c>
      <c r="C571" s="264" t="str">
        <f t="shared" si="44"/>
        <v/>
      </c>
      <c r="D571" s="265"/>
      <c r="E571" s="265"/>
      <c r="F571" s="265" t="s">
        <v>1997</v>
      </c>
      <c r="G571" s="264">
        <v>5</v>
      </c>
      <c r="H571" s="264"/>
      <c r="I571" s="282"/>
      <c r="J571" s="268"/>
      <c r="K571" s="264" t="str">
        <f t="shared" si="47"/>
        <v/>
      </c>
      <c r="N571" s="89" t="s">
        <v>3193</v>
      </c>
      <c r="P571" s="89">
        <f t="shared" si="46"/>
        <v>107</v>
      </c>
      <c r="Q571" s="263" t="str">
        <f t="shared" si="45"/>
        <v/>
      </c>
      <c r="R571" s="267"/>
    </row>
    <row r="572" spans="1:18" ht="22.5" x14ac:dyDescent="0.2">
      <c r="A572" s="263" t="s">
        <v>3655</v>
      </c>
      <c r="B572" s="264" t="str">
        <f t="shared" si="43"/>
        <v>dosipg14</v>
      </c>
      <c r="C572" s="264" t="str">
        <f t="shared" si="44"/>
        <v>AKTUELL</v>
      </c>
      <c r="D572" s="265" t="s">
        <v>3642</v>
      </c>
      <c r="E572" s="265" t="s">
        <v>1639</v>
      </c>
      <c r="F572" s="265" t="s">
        <v>583</v>
      </c>
      <c r="G572" s="264">
        <v>0</v>
      </c>
      <c r="H572" s="264" t="s">
        <v>449</v>
      </c>
      <c r="I572" s="272">
        <v>0</v>
      </c>
      <c r="J572" s="268"/>
      <c r="K572" s="264" t="str">
        <f>IF(I572&lt;&gt;"","N.16."&amp;RIGHT(A572,2)&amp;".3","")</f>
        <v>N.16.14.3</v>
      </c>
      <c r="N572" s="89" t="s">
        <v>3193</v>
      </c>
      <c r="O572" s="89" t="s">
        <v>3193</v>
      </c>
      <c r="P572" s="89">
        <f t="shared" si="46"/>
        <v>107</v>
      </c>
      <c r="Q572" s="263" t="str">
        <f t="shared" si="45"/>
        <v>nrwa_dosipg14</v>
      </c>
      <c r="R572" s="267" t="s">
        <v>1704</v>
      </c>
    </row>
    <row r="573" spans="1:18" x14ac:dyDescent="0.2">
      <c r="A573" s="263" t="s">
        <v>3342</v>
      </c>
      <c r="B573" s="264" t="str">
        <f t="shared" si="43"/>
        <v/>
      </c>
      <c r="C573" s="264" t="str">
        <f t="shared" si="44"/>
        <v/>
      </c>
      <c r="D573" s="265"/>
      <c r="E573" s="265"/>
      <c r="F573" s="265" t="s">
        <v>1996</v>
      </c>
      <c r="G573" s="264">
        <v>1</v>
      </c>
      <c r="H573" s="264"/>
      <c r="I573" s="282"/>
      <c r="J573" s="268"/>
      <c r="K573" s="264" t="str">
        <f t="shared" ref="K573:K583" si="48">IF(I573&lt;&gt;"","N.16."&amp;RIGHT(A573,2)&amp;".3","")</f>
        <v/>
      </c>
      <c r="N573" s="89" t="s">
        <v>3193</v>
      </c>
      <c r="P573" s="89">
        <f t="shared" si="46"/>
        <v>107</v>
      </c>
      <c r="Q573" s="263" t="str">
        <f t="shared" si="45"/>
        <v/>
      </c>
      <c r="R573" s="267"/>
    </row>
    <row r="574" spans="1:18" x14ac:dyDescent="0.2">
      <c r="A574" s="263" t="s">
        <v>3342</v>
      </c>
      <c r="B574" s="264" t="str">
        <f t="shared" si="43"/>
        <v/>
      </c>
      <c r="C574" s="264" t="str">
        <f t="shared" si="44"/>
        <v/>
      </c>
      <c r="D574" s="265"/>
      <c r="E574" s="265"/>
      <c r="F574" s="265" t="s">
        <v>1675</v>
      </c>
      <c r="G574" s="264">
        <v>2</v>
      </c>
      <c r="H574" s="264"/>
      <c r="I574" s="282"/>
      <c r="J574" s="268"/>
      <c r="K574" s="264" t="str">
        <f t="shared" si="48"/>
        <v/>
      </c>
      <c r="N574" s="89" t="s">
        <v>3193</v>
      </c>
      <c r="P574" s="89">
        <f t="shared" si="46"/>
        <v>107</v>
      </c>
      <c r="Q574" s="263" t="str">
        <f t="shared" si="45"/>
        <v/>
      </c>
      <c r="R574" s="267"/>
    </row>
    <row r="575" spans="1:18" x14ac:dyDescent="0.2">
      <c r="A575" s="263" t="s">
        <v>3342</v>
      </c>
      <c r="B575" s="264" t="str">
        <f t="shared" si="43"/>
        <v/>
      </c>
      <c r="C575" s="264" t="str">
        <f t="shared" si="44"/>
        <v/>
      </c>
      <c r="D575" s="265"/>
      <c r="E575" s="265"/>
      <c r="F575" s="265" t="s">
        <v>1674</v>
      </c>
      <c r="G575" s="264">
        <v>3</v>
      </c>
      <c r="H575" s="264"/>
      <c r="I575" s="282"/>
      <c r="J575" s="268"/>
      <c r="K575" s="264" t="str">
        <f t="shared" si="48"/>
        <v/>
      </c>
      <c r="N575" s="89" t="s">
        <v>3193</v>
      </c>
      <c r="P575" s="89">
        <f t="shared" si="46"/>
        <v>107</v>
      </c>
      <c r="Q575" s="263" t="str">
        <f t="shared" si="45"/>
        <v/>
      </c>
      <c r="R575" s="267"/>
    </row>
    <row r="576" spans="1:18" x14ac:dyDescent="0.2">
      <c r="A576" s="263" t="s">
        <v>3342</v>
      </c>
      <c r="B576" s="264" t="str">
        <f t="shared" si="43"/>
        <v/>
      </c>
      <c r="C576" s="264" t="str">
        <f t="shared" si="44"/>
        <v/>
      </c>
      <c r="D576" s="265"/>
      <c r="E576" s="265"/>
      <c r="F576" s="265" t="s">
        <v>1673</v>
      </c>
      <c r="G576" s="264">
        <v>4</v>
      </c>
      <c r="H576" s="264"/>
      <c r="I576" s="282"/>
      <c r="J576" s="268"/>
      <c r="K576" s="264" t="str">
        <f t="shared" si="48"/>
        <v/>
      </c>
      <c r="N576" s="89" t="s">
        <v>3193</v>
      </c>
      <c r="P576" s="89">
        <f t="shared" si="46"/>
        <v>107</v>
      </c>
      <c r="Q576" s="263" t="str">
        <f t="shared" si="45"/>
        <v/>
      </c>
      <c r="R576" s="267"/>
    </row>
    <row r="577" spans="1:18" x14ac:dyDescent="0.2">
      <c r="A577" s="263" t="s">
        <v>3342</v>
      </c>
      <c r="B577" s="264" t="str">
        <f t="shared" si="43"/>
        <v/>
      </c>
      <c r="C577" s="264" t="str">
        <f t="shared" si="44"/>
        <v/>
      </c>
      <c r="D577" s="265"/>
      <c r="E577" s="265"/>
      <c r="F577" s="265" t="s">
        <v>1997</v>
      </c>
      <c r="G577" s="264">
        <v>5</v>
      </c>
      <c r="H577" s="264"/>
      <c r="I577" s="282"/>
      <c r="J577" s="268"/>
      <c r="K577" s="264" t="str">
        <f t="shared" si="48"/>
        <v/>
      </c>
      <c r="N577" s="89" t="s">
        <v>3193</v>
      </c>
      <c r="P577" s="89">
        <f t="shared" si="46"/>
        <v>107</v>
      </c>
      <c r="Q577" s="263" t="str">
        <f t="shared" si="45"/>
        <v/>
      </c>
      <c r="R577" s="267"/>
    </row>
    <row r="578" spans="1:18" ht="22.5" x14ac:dyDescent="0.2">
      <c r="A578" s="263" t="s">
        <v>3656</v>
      </c>
      <c r="B578" s="264" t="str">
        <f t="shared" si="43"/>
        <v>dosipg15</v>
      </c>
      <c r="C578" s="264" t="str">
        <f t="shared" si="44"/>
        <v>AKTUELL</v>
      </c>
      <c r="D578" s="265" t="s">
        <v>3642</v>
      </c>
      <c r="E578" s="265" t="s">
        <v>1640</v>
      </c>
      <c r="F578" s="265" t="s">
        <v>583</v>
      </c>
      <c r="G578" s="264">
        <v>0</v>
      </c>
      <c r="H578" s="264" t="s">
        <v>449</v>
      </c>
      <c r="I578" s="272">
        <v>0</v>
      </c>
      <c r="J578" s="268"/>
      <c r="K578" s="264" t="str">
        <f t="shared" si="48"/>
        <v>N.16.15.3</v>
      </c>
      <c r="N578" s="89" t="s">
        <v>3193</v>
      </c>
      <c r="O578" s="89" t="s">
        <v>3193</v>
      </c>
      <c r="P578" s="89">
        <f t="shared" si="46"/>
        <v>107</v>
      </c>
      <c r="Q578" s="263" t="str">
        <f t="shared" si="45"/>
        <v>nrwa_dosipg15</v>
      </c>
      <c r="R578" s="267" t="s">
        <v>1705</v>
      </c>
    </row>
    <row r="579" spans="1:18" x14ac:dyDescent="0.2">
      <c r="A579" s="263" t="s">
        <v>3342</v>
      </c>
      <c r="B579" s="264" t="str">
        <f t="shared" si="43"/>
        <v/>
      </c>
      <c r="C579" s="264" t="str">
        <f t="shared" si="44"/>
        <v/>
      </c>
      <c r="D579" s="265"/>
      <c r="E579" s="265"/>
      <c r="F579" s="265" t="s">
        <v>1996</v>
      </c>
      <c r="G579" s="264">
        <v>1</v>
      </c>
      <c r="H579" s="264"/>
      <c r="I579" s="282"/>
      <c r="J579" s="268"/>
      <c r="K579" s="264" t="str">
        <f t="shared" si="48"/>
        <v/>
      </c>
      <c r="N579" s="89" t="s">
        <v>3193</v>
      </c>
      <c r="P579" s="89">
        <f t="shared" si="46"/>
        <v>107</v>
      </c>
      <c r="Q579" s="263" t="str">
        <f t="shared" si="45"/>
        <v/>
      </c>
      <c r="R579" s="267"/>
    </row>
    <row r="580" spans="1:18" x14ac:dyDescent="0.2">
      <c r="A580" s="263" t="s">
        <v>3342</v>
      </c>
      <c r="B580" s="264" t="str">
        <f t="shared" si="43"/>
        <v/>
      </c>
      <c r="C580" s="264" t="str">
        <f t="shared" si="44"/>
        <v/>
      </c>
      <c r="D580" s="265"/>
      <c r="E580" s="265"/>
      <c r="F580" s="265" t="s">
        <v>1675</v>
      </c>
      <c r="G580" s="264">
        <v>2</v>
      </c>
      <c r="H580" s="264"/>
      <c r="I580" s="282"/>
      <c r="J580" s="268"/>
      <c r="K580" s="264" t="str">
        <f t="shared" si="48"/>
        <v/>
      </c>
      <c r="N580" s="89" t="s">
        <v>3193</v>
      </c>
      <c r="P580" s="89">
        <f t="shared" si="46"/>
        <v>107</v>
      </c>
      <c r="Q580" s="263" t="str">
        <f t="shared" si="45"/>
        <v/>
      </c>
      <c r="R580" s="267"/>
    </row>
    <row r="581" spans="1:18" x14ac:dyDescent="0.2">
      <c r="A581" s="263" t="s">
        <v>3342</v>
      </c>
      <c r="B581" s="264" t="str">
        <f t="shared" si="43"/>
        <v/>
      </c>
      <c r="C581" s="264" t="str">
        <f t="shared" si="44"/>
        <v/>
      </c>
      <c r="D581" s="265"/>
      <c r="E581" s="265"/>
      <c r="F581" s="265" t="s">
        <v>1674</v>
      </c>
      <c r="G581" s="264">
        <v>3</v>
      </c>
      <c r="H581" s="264"/>
      <c r="I581" s="282"/>
      <c r="J581" s="268"/>
      <c r="K581" s="264" t="str">
        <f t="shared" si="48"/>
        <v/>
      </c>
      <c r="N581" s="89" t="s">
        <v>3193</v>
      </c>
      <c r="P581" s="89">
        <f t="shared" si="46"/>
        <v>107</v>
      </c>
      <c r="Q581" s="263" t="str">
        <f t="shared" si="45"/>
        <v/>
      </c>
      <c r="R581" s="267"/>
    </row>
    <row r="582" spans="1:18" x14ac:dyDescent="0.2">
      <c r="A582" s="263" t="s">
        <v>3342</v>
      </c>
      <c r="B582" s="264" t="str">
        <f t="shared" si="43"/>
        <v/>
      </c>
      <c r="C582" s="264" t="str">
        <f t="shared" si="44"/>
        <v/>
      </c>
      <c r="D582" s="265"/>
      <c r="E582" s="265"/>
      <c r="F582" s="265" t="s">
        <v>1673</v>
      </c>
      <c r="G582" s="264">
        <v>4</v>
      </c>
      <c r="H582" s="264"/>
      <c r="I582" s="282"/>
      <c r="J582" s="268"/>
      <c r="K582" s="264" t="str">
        <f t="shared" si="48"/>
        <v/>
      </c>
      <c r="N582" s="89" t="s">
        <v>3193</v>
      </c>
      <c r="P582" s="89">
        <f t="shared" si="46"/>
        <v>107</v>
      </c>
      <c r="Q582" s="263" t="str">
        <f t="shared" si="45"/>
        <v/>
      </c>
      <c r="R582" s="267"/>
    </row>
    <row r="583" spans="1:18" x14ac:dyDescent="0.2">
      <c r="A583" s="263" t="s">
        <v>3342</v>
      </c>
      <c r="B583" s="264" t="str">
        <f t="shared" si="43"/>
        <v/>
      </c>
      <c r="C583" s="264" t="str">
        <f t="shared" si="44"/>
        <v/>
      </c>
      <c r="D583" s="265"/>
      <c r="E583" s="265"/>
      <c r="F583" s="265" t="s">
        <v>1997</v>
      </c>
      <c r="G583" s="264">
        <v>5</v>
      </c>
      <c r="H583" s="264"/>
      <c r="I583" s="282"/>
      <c r="J583" s="268"/>
      <c r="K583" s="264" t="str">
        <f t="shared" si="48"/>
        <v/>
      </c>
      <c r="N583" s="89" t="s">
        <v>3193</v>
      </c>
      <c r="P583" s="89">
        <f t="shared" si="46"/>
        <v>107</v>
      </c>
      <c r="Q583" s="263" t="str">
        <f t="shared" si="45"/>
        <v/>
      </c>
      <c r="R583" s="267"/>
    </row>
    <row r="584" spans="1:18" x14ac:dyDescent="0.2">
      <c r="A584" s="263" t="s">
        <v>3657</v>
      </c>
      <c r="B584" s="264">
        <f t="shared" ref="B584:B647" si="49">IF(A584&lt;&gt;"",IF(O584="x",R584,P584),"")</f>
        <v>108</v>
      </c>
      <c r="C584" s="264" t="str">
        <f t="shared" ref="C584:C647" si="50">IF(A584&lt;&gt;"",IF(N584="x","AKTUELL","BEGINN"),"")</f>
        <v>BEGINN</v>
      </c>
      <c r="D584" s="265" t="s">
        <v>3595</v>
      </c>
      <c r="E584" s="265" t="s">
        <v>3658</v>
      </c>
      <c r="F584" s="265" t="s">
        <v>583</v>
      </c>
      <c r="G584" s="264">
        <v>0</v>
      </c>
      <c r="H584" s="264" t="s">
        <v>449</v>
      </c>
      <c r="I584" s="272">
        <v>0</v>
      </c>
      <c r="J584" s="280"/>
      <c r="K584" s="264" t="str">
        <f>IF(I584&lt;&gt;"","N.17."&amp;RIGHT(A584,1)&amp;".1","")</f>
        <v>N.17.1.1</v>
      </c>
      <c r="M584" s="89" t="s">
        <v>3193</v>
      </c>
      <c r="P584" s="89">
        <f t="shared" si="46"/>
        <v>108</v>
      </c>
      <c r="Q584" s="263" t="str">
        <f t="shared" ref="Q584:Q647" si="51">IF(R584&lt;&gt;"",IF(M584="x",$M$1&amp;R584,IF(N584="x",$N$1&amp;R584,"")),"")</f>
        <v>nrwb_problemn1</v>
      </c>
      <c r="R584" s="267" t="s">
        <v>3659</v>
      </c>
    </row>
    <row r="585" spans="1:18" x14ac:dyDescent="0.2">
      <c r="A585" s="263" t="s">
        <v>3342</v>
      </c>
      <c r="B585" s="264" t="str">
        <f t="shared" si="49"/>
        <v/>
      </c>
      <c r="C585" s="264" t="str">
        <f t="shared" si="50"/>
        <v/>
      </c>
      <c r="D585" s="265"/>
      <c r="E585" s="265"/>
      <c r="F585" s="265" t="s">
        <v>577</v>
      </c>
      <c r="G585" s="264">
        <v>1</v>
      </c>
      <c r="H585" s="264"/>
      <c r="I585" s="279"/>
      <c r="J585" s="280"/>
      <c r="K585" s="264" t="str">
        <f t="shared" ref="K585:K595" si="52">IF(I585&lt;&gt;"","N.17."&amp;RIGHT(A585,1)&amp;".1","")</f>
        <v/>
      </c>
      <c r="M585" s="89" t="s">
        <v>3193</v>
      </c>
      <c r="P585" s="89">
        <f t="shared" si="46"/>
        <v>108</v>
      </c>
      <c r="Q585" s="263" t="str">
        <f t="shared" si="51"/>
        <v/>
      </c>
      <c r="R585" s="267"/>
    </row>
    <row r="586" spans="1:18" x14ac:dyDescent="0.2">
      <c r="A586" s="263" t="s">
        <v>3342</v>
      </c>
      <c r="B586" s="264" t="str">
        <f t="shared" si="49"/>
        <v/>
      </c>
      <c r="C586" s="264" t="str">
        <f t="shared" si="50"/>
        <v/>
      </c>
      <c r="D586" s="265"/>
      <c r="E586" s="265"/>
      <c r="F586" s="265" t="s">
        <v>586</v>
      </c>
      <c r="G586" s="264">
        <v>2</v>
      </c>
      <c r="H586" s="264"/>
      <c r="I586" s="279"/>
      <c r="J586" s="280"/>
      <c r="K586" s="264" t="str">
        <f t="shared" si="52"/>
        <v/>
      </c>
      <c r="M586" s="89" t="s">
        <v>3193</v>
      </c>
      <c r="P586" s="89">
        <f t="shared" ref="P586:P649" si="53">IF(AND(O586="",A586&lt;&gt;""),P585+1,P585)</f>
        <v>108</v>
      </c>
      <c r="Q586" s="263" t="str">
        <f t="shared" si="51"/>
        <v/>
      </c>
      <c r="R586" s="267"/>
    </row>
    <row r="587" spans="1:18" x14ac:dyDescent="0.2">
      <c r="A587" s="263" t="s">
        <v>3660</v>
      </c>
      <c r="B587" s="264">
        <f t="shared" si="49"/>
        <v>109</v>
      </c>
      <c r="C587" s="264" t="str">
        <f t="shared" si="50"/>
        <v>BEGINN</v>
      </c>
      <c r="D587" s="265" t="s">
        <v>3595</v>
      </c>
      <c r="E587" s="265" t="s">
        <v>3661</v>
      </c>
      <c r="F587" s="265" t="s">
        <v>583</v>
      </c>
      <c r="G587" s="264">
        <v>0</v>
      </c>
      <c r="H587" s="264" t="s">
        <v>449</v>
      </c>
      <c r="I587" s="272">
        <v>0</v>
      </c>
      <c r="J587" s="280"/>
      <c r="K587" s="264" t="str">
        <f t="shared" si="52"/>
        <v>N.17.2.1</v>
      </c>
      <c r="M587" s="89" t="s">
        <v>3193</v>
      </c>
      <c r="P587" s="89">
        <f t="shared" si="53"/>
        <v>109</v>
      </c>
      <c r="Q587" s="263" t="str">
        <f t="shared" si="51"/>
        <v>nrwb_problemn2</v>
      </c>
      <c r="R587" s="267" t="s">
        <v>3662</v>
      </c>
    </row>
    <row r="588" spans="1:18" x14ac:dyDescent="0.2">
      <c r="A588" s="263" t="s">
        <v>3342</v>
      </c>
      <c r="B588" s="264" t="str">
        <f t="shared" si="49"/>
        <v/>
      </c>
      <c r="C588" s="264" t="str">
        <f t="shared" si="50"/>
        <v/>
      </c>
      <c r="D588" s="265"/>
      <c r="E588" s="265"/>
      <c r="F588" s="265" t="s">
        <v>577</v>
      </c>
      <c r="G588" s="264">
        <v>1</v>
      </c>
      <c r="H588" s="264"/>
      <c r="I588" s="279"/>
      <c r="J588" s="280"/>
      <c r="K588" s="264" t="str">
        <f t="shared" si="52"/>
        <v/>
      </c>
      <c r="M588" s="89" t="s">
        <v>3193</v>
      </c>
      <c r="P588" s="89">
        <f t="shared" si="53"/>
        <v>109</v>
      </c>
      <c r="Q588" s="263" t="str">
        <f t="shared" si="51"/>
        <v/>
      </c>
      <c r="R588" s="267"/>
    </row>
    <row r="589" spans="1:18" x14ac:dyDescent="0.2">
      <c r="A589" s="263" t="s">
        <v>3342</v>
      </c>
      <c r="B589" s="264" t="str">
        <f t="shared" si="49"/>
        <v/>
      </c>
      <c r="C589" s="264" t="str">
        <f t="shared" si="50"/>
        <v/>
      </c>
      <c r="D589" s="265"/>
      <c r="E589" s="265"/>
      <c r="F589" s="265" t="s">
        <v>586</v>
      </c>
      <c r="G589" s="264">
        <v>2</v>
      </c>
      <c r="H589" s="264"/>
      <c r="I589" s="279"/>
      <c r="J589" s="280"/>
      <c r="K589" s="264" t="str">
        <f t="shared" si="52"/>
        <v/>
      </c>
      <c r="M589" s="89" t="s">
        <v>3193</v>
      </c>
      <c r="P589" s="89">
        <f t="shared" si="53"/>
        <v>109</v>
      </c>
      <c r="Q589" s="263" t="str">
        <f t="shared" si="51"/>
        <v/>
      </c>
      <c r="R589" s="267"/>
    </row>
    <row r="590" spans="1:18" x14ac:dyDescent="0.2">
      <c r="A590" s="263" t="s">
        <v>3663</v>
      </c>
      <c r="B590" s="264">
        <f t="shared" si="49"/>
        <v>110</v>
      </c>
      <c r="C590" s="264" t="str">
        <f t="shared" si="50"/>
        <v>BEGINN</v>
      </c>
      <c r="D590" s="265" t="s">
        <v>3595</v>
      </c>
      <c r="E590" s="265" t="s">
        <v>3664</v>
      </c>
      <c r="F590" s="265" t="s">
        <v>583</v>
      </c>
      <c r="G590" s="264">
        <v>0</v>
      </c>
      <c r="H590" s="264" t="s">
        <v>449</v>
      </c>
      <c r="I590" s="272">
        <v>0</v>
      </c>
      <c r="J590" s="280"/>
      <c r="K590" s="264" t="str">
        <f t="shared" si="52"/>
        <v>N.17.3.1</v>
      </c>
      <c r="M590" s="89" t="s">
        <v>3193</v>
      </c>
      <c r="P590" s="89">
        <f t="shared" si="53"/>
        <v>110</v>
      </c>
      <c r="Q590" s="263" t="str">
        <f t="shared" si="51"/>
        <v>nrwb_problemn3</v>
      </c>
      <c r="R590" s="267" t="s">
        <v>3665</v>
      </c>
    </row>
    <row r="591" spans="1:18" x14ac:dyDescent="0.2">
      <c r="A591" s="263" t="s">
        <v>3342</v>
      </c>
      <c r="B591" s="264" t="str">
        <f t="shared" si="49"/>
        <v/>
      </c>
      <c r="C591" s="264" t="str">
        <f t="shared" si="50"/>
        <v/>
      </c>
      <c r="D591" s="265"/>
      <c r="E591" s="265"/>
      <c r="F591" s="265" t="s">
        <v>577</v>
      </c>
      <c r="G591" s="264">
        <v>1</v>
      </c>
      <c r="H591" s="264"/>
      <c r="I591" s="279"/>
      <c r="J591" s="280"/>
      <c r="K591" s="264" t="str">
        <f t="shared" si="52"/>
        <v/>
      </c>
      <c r="M591" s="89" t="s">
        <v>3193</v>
      </c>
      <c r="P591" s="89">
        <f t="shared" si="53"/>
        <v>110</v>
      </c>
      <c r="Q591" s="263" t="str">
        <f t="shared" si="51"/>
        <v/>
      </c>
      <c r="R591" s="267"/>
    </row>
    <row r="592" spans="1:18" x14ac:dyDescent="0.2">
      <c r="A592" s="263" t="s">
        <v>3342</v>
      </c>
      <c r="B592" s="264" t="str">
        <f t="shared" si="49"/>
        <v/>
      </c>
      <c r="C592" s="264" t="str">
        <f t="shared" si="50"/>
        <v/>
      </c>
      <c r="D592" s="265"/>
      <c r="E592" s="265"/>
      <c r="F592" s="265" t="s">
        <v>586</v>
      </c>
      <c r="G592" s="264">
        <v>2</v>
      </c>
      <c r="H592" s="264"/>
      <c r="I592" s="279"/>
      <c r="J592" s="280"/>
      <c r="K592" s="264" t="str">
        <f t="shared" si="52"/>
        <v/>
      </c>
      <c r="M592" s="89" t="s">
        <v>3193</v>
      </c>
      <c r="P592" s="89">
        <f t="shared" si="53"/>
        <v>110</v>
      </c>
      <c r="Q592" s="263" t="str">
        <f t="shared" si="51"/>
        <v/>
      </c>
      <c r="R592" s="267"/>
    </row>
    <row r="593" spans="1:18" x14ac:dyDescent="0.2">
      <c r="A593" s="263" t="s">
        <v>3666</v>
      </c>
      <c r="B593" s="264">
        <f t="shared" si="49"/>
        <v>111</v>
      </c>
      <c r="C593" s="264" t="str">
        <f t="shared" si="50"/>
        <v>BEGINN</v>
      </c>
      <c r="D593" s="265" t="s">
        <v>3595</v>
      </c>
      <c r="E593" s="265" t="s">
        <v>3667</v>
      </c>
      <c r="F593" s="265" t="s">
        <v>583</v>
      </c>
      <c r="G593" s="264">
        <v>0</v>
      </c>
      <c r="H593" s="264" t="s">
        <v>449</v>
      </c>
      <c r="I593" s="272">
        <v>0</v>
      </c>
      <c r="J593" s="280"/>
      <c r="K593" s="264" t="str">
        <f t="shared" si="52"/>
        <v>N.17.4.1</v>
      </c>
      <c r="M593" s="89" t="s">
        <v>3193</v>
      </c>
      <c r="P593" s="89">
        <f t="shared" si="53"/>
        <v>111</v>
      </c>
      <c r="Q593" s="263" t="str">
        <f t="shared" si="51"/>
        <v>nrwb_problemn4</v>
      </c>
      <c r="R593" s="267" t="s">
        <v>3668</v>
      </c>
    </row>
    <row r="594" spans="1:18" x14ac:dyDescent="0.2">
      <c r="A594" s="263" t="s">
        <v>3342</v>
      </c>
      <c r="B594" s="264" t="str">
        <f t="shared" si="49"/>
        <v/>
      </c>
      <c r="C594" s="264" t="str">
        <f t="shared" si="50"/>
        <v/>
      </c>
      <c r="D594" s="265"/>
      <c r="E594" s="265"/>
      <c r="F594" s="265" t="s">
        <v>577</v>
      </c>
      <c r="G594" s="264">
        <v>1</v>
      </c>
      <c r="H594" s="264"/>
      <c r="I594" s="279"/>
      <c r="J594" s="280"/>
      <c r="K594" s="264" t="str">
        <f t="shared" si="52"/>
        <v/>
      </c>
      <c r="M594" s="89" t="s">
        <v>3193</v>
      </c>
      <c r="P594" s="89">
        <f t="shared" si="53"/>
        <v>111</v>
      </c>
      <c r="Q594" s="263" t="str">
        <f t="shared" si="51"/>
        <v/>
      </c>
      <c r="R594" s="267"/>
    </row>
    <row r="595" spans="1:18" x14ac:dyDescent="0.2">
      <c r="A595" s="263" t="s">
        <v>3342</v>
      </c>
      <c r="B595" s="264" t="str">
        <f t="shared" si="49"/>
        <v/>
      </c>
      <c r="C595" s="264" t="str">
        <f t="shared" si="50"/>
        <v/>
      </c>
      <c r="D595" s="265"/>
      <c r="E595" s="265"/>
      <c r="F595" s="265" t="s">
        <v>586</v>
      </c>
      <c r="G595" s="264">
        <v>2</v>
      </c>
      <c r="H595" s="264"/>
      <c r="I595" s="279"/>
      <c r="J595" s="280"/>
      <c r="K595" s="264" t="str">
        <f t="shared" si="52"/>
        <v/>
      </c>
      <c r="M595" s="89" t="s">
        <v>3193</v>
      </c>
      <c r="P595" s="89">
        <f t="shared" si="53"/>
        <v>111</v>
      </c>
      <c r="Q595" s="263" t="str">
        <f t="shared" si="51"/>
        <v/>
      </c>
      <c r="R595" s="267"/>
    </row>
    <row r="596" spans="1:18" x14ac:dyDescent="0.2">
      <c r="A596" s="263" t="s">
        <v>3669</v>
      </c>
      <c r="B596" s="264" t="str">
        <f t="shared" si="49"/>
        <v>ktendemn1</v>
      </c>
      <c r="C596" s="264" t="str">
        <f t="shared" si="50"/>
        <v>AKTUELL</v>
      </c>
      <c r="D596" s="265" t="s">
        <v>3670</v>
      </c>
      <c r="E596" s="265" t="s">
        <v>1717</v>
      </c>
      <c r="F596" s="265"/>
      <c r="G596" s="264" t="s">
        <v>598</v>
      </c>
      <c r="H596" s="264" t="s">
        <v>446</v>
      </c>
      <c r="I596" s="272">
        <v>99</v>
      </c>
      <c r="J596" s="268"/>
      <c r="K596" s="264" t="str">
        <f>IF(I596&lt;&gt;"","N.17."&amp;RIGHT(A596,1)&amp;".2","")</f>
        <v>N.17.1.2</v>
      </c>
      <c r="N596" s="89" t="s">
        <v>3193</v>
      </c>
      <c r="O596" s="89" t="s">
        <v>3193</v>
      </c>
      <c r="P596" s="89">
        <f t="shared" si="53"/>
        <v>111</v>
      </c>
      <c r="Q596" s="263" t="str">
        <f t="shared" si="51"/>
        <v>nrwa_ktendemn1</v>
      </c>
      <c r="R596" s="267" t="s">
        <v>1713</v>
      </c>
    </row>
    <row r="597" spans="1:18" x14ac:dyDescent="0.2">
      <c r="A597" s="263" t="s">
        <v>3671</v>
      </c>
      <c r="B597" s="264" t="str">
        <f t="shared" si="49"/>
        <v>ktendemn2</v>
      </c>
      <c r="C597" s="264" t="str">
        <f t="shared" si="50"/>
        <v>AKTUELL</v>
      </c>
      <c r="D597" s="265" t="s">
        <v>3670</v>
      </c>
      <c r="E597" s="265" t="s">
        <v>1718</v>
      </c>
      <c r="F597" s="265"/>
      <c r="G597" s="264" t="s">
        <v>598</v>
      </c>
      <c r="H597" s="264" t="s">
        <v>446</v>
      </c>
      <c r="I597" s="272">
        <v>99</v>
      </c>
      <c r="J597" s="268"/>
      <c r="K597" s="264" t="str">
        <f>IF(I597&lt;&gt;"","N.17."&amp;RIGHT(A597,1)&amp;".2","")</f>
        <v>N.17.2.2</v>
      </c>
      <c r="N597" s="89" t="s">
        <v>3193</v>
      </c>
      <c r="O597" s="89" t="s">
        <v>3193</v>
      </c>
      <c r="P597" s="89">
        <f t="shared" si="53"/>
        <v>111</v>
      </c>
      <c r="Q597" s="263" t="str">
        <f t="shared" si="51"/>
        <v>nrwa_ktendemn2</v>
      </c>
      <c r="R597" s="267" t="s">
        <v>1714</v>
      </c>
    </row>
    <row r="598" spans="1:18" x14ac:dyDescent="0.2">
      <c r="A598" s="263" t="s">
        <v>3672</v>
      </c>
      <c r="B598" s="264" t="str">
        <f t="shared" si="49"/>
        <v>ktendemn3</v>
      </c>
      <c r="C598" s="264" t="str">
        <f t="shared" si="50"/>
        <v>AKTUELL</v>
      </c>
      <c r="D598" s="265" t="s">
        <v>3670</v>
      </c>
      <c r="E598" s="265" t="s">
        <v>1719</v>
      </c>
      <c r="F598" s="265"/>
      <c r="G598" s="264" t="s">
        <v>598</v>
      </c>
      <c r="H598" s="264" t="s">
        <v>446</v>
      </c>
      <c r="I598" s="272">
        <v>99</v>
      </c>
      <c r="J598" s="268"/>
      <c r="K598" s="264" t="str">
        <f>IF(I598&lt;&gt;"","N.17."&amp;RIGHT(A598,1)&amp;".2","")</f>
        <v>N.17.3.2</v>
      </c>
      <c r="N598" s="89" t="s">
        <v>3193</v>
      </c>
      <c r="O598" s="89" t="s">
        <v>3193</v>
      </c>
      <c r="P598" s="89">
        <f t="shared" si="53"/>
        <v>111</v>
      </c>
      <c r="Q598" s="263" t="str">
        <f t="shared" si="51"/>
        <v>nrwa_ktendemn3</v>
      </c>
      <c r="R598" s="267" t="s">
        <v>1715</v>
      </c>
    </row>
    <row r="599" spans="1:18" x14ac:dyDescent="0.2">
      <c r="A599" s="263" t="s">
        <v>3673</v>
      </c>
      <c r="B599" s="264" t="str">
        <f t="shared" si="49"/>
        <v>ktendemn4</v>
      </c>
      <c r="C599" s="264" t="str">
        <f t="shared" si="50"/>
        <v>AKTUELL</v>
      </c>
      <c r="D599" s="265" t="s">
        <v>3670</v>
      </c>
      <c r="E599" s="265" t="s">
        <v>1720</v>
      </c>
      <c r="F599" s="265"/>
      <c r="G599" s="264" t="s">
        <v>598</v>
      </c>
      <c r="H599" s="264" t="s">
        <v>446</v>
      </c>
      <c r="I599" s="272">
        <v>99</v>
      </c>
      <c r="J599" s="268"/>
      <c r="K599" s="264" t="str">
        <f>IF(I599&lt;&gt;"","N.17."&amp;RIGHT(A599,1)&amp;".2","")</f>
        <v>N.17.4.2</v>
      </c>
      <c r="N599" s="89" t="s">
        <v>3193</v>
      </c>
      <c r="O599" s="89" t="s">
        <v>3193</v>
      </c>
      <c r="P599" s="89">
        <f t="shared" si="53"/>
        <v>111</v>
      </c>
      <c r="Q599" s="263" t="str">
        <f t="shared" si="51"/>
        <v>nrwa_ktendemn4</v>
      </c>
      <c r="R599" s="267" t="s">
        <v>1716</v>
      </c>
    </row>
    <row r="600" spans="1:18" ht="22.5" x14ac:dyDescent="0.2">
      <c r="A600" s="263" t="s">
        <v>3674</v>
      </c>
      <c r="B600" s="264" t="str">
        <f t="shared" si="49"/>
        <v>dosiemn1</v>
      </c>
      <c r="C600" s="264" t="str">
        <f t="shared" si="50"/>
        <v>AKTUELL</v>
      </c>
      <c r="D600" s="265" t="s">
        <v>3675</v>
      </c>
      <c r="E600" s="265" t="s">
        <v>1717</v>
      </c>
      <c r="F600" s="265" t="s">
        <v>583</v>
      </c>
      <c r="G600" s="264">
        <v>0</v>
      </c>
      <c r="H600" s="264" t="s">
        <v>449</v>
      </c>
      <c r="I600" s="272">
        <v>0</v>
      </c>
      <c r="J600" s="268"/>
      <c r="K600" s="264" t="str">
        <f>IF(I600&lt;&gt;"","N.17."&amp;RIGHT(A600,1)&amp;".3","")</f>
        <v>N.17.1.3</v>
      </c>
      <c r="N600" s="89" t="s">
        <v>3193</v>
      </c>
      <c r="O600" s="89" t="s">
        <v>3193</v>
      </c>
      <c r="P600" s="89">
        <f t="shared" si="53"/>
        <v>111</v>
      </c>
      <c r="Q600" s="263" t="str">
        <f t="shared" si="51"/>
        <v>nrwa_dosiemn1</v>
      </c>
      <c r="R600" s="267" t="s">
        <v>2523</v>
      </c>
    </row>
    <row r="601" spans="1:18" x14ac:dyDescent="0.2">
      <c r="A601" s="263" t="s">
        <v>3342</v>
      </c>
      <c r="B601" s="264" t="str">
        <f t="shared" si="49"/>
        <v/>
      </c>
      <c r="C601" s="264" t="str">
        <f t="shared" si="50"/>
        <v/>
      </c>
      <c r="D601" s="265"/>
      <c r="E601" s="265"/>
      <c r="F601" s="265" t="s">
        <v>1996</v>
      </c>
      <c r="G601" s="264">
        <v>1</v>
      </c>
      <c r="H601" s="264"/>
      <c r="I601" s="282"/>
      <c r="J601" s="268"/>
      <c r="K601" s="264" t="str">
        <f t="shared" ref="K601:K623" si="54">IF(I601&lt;&gt;"","N.17."&amp;RIGHT(A601,1)&amp;".3","")</f>
        <v/>
      </c>
      <c r="N601" s="89" t="s">
        <v>3193</v>
      </c>
      <c r="P601" s="89">
        <f t="shared" si="53"/>
        <v>111</v>
      </c>
      <c r="Q601" s="263" t="str">
        <f t="shared" si="51"/>
        <v/>
      </c>
      <c r="R601" s="267"/>
    </row>
    <row r="602" spans="1:18" x14ac:dyDescent="0.2">
      <c r="A602" s="263" t="s">
        <v>3342</v>
      </c>
      <c r="B602" s="264" t="str">
        <f t="shared" si="49"/>
        <v/>
      </c>
      <c r="C602" s="264" t="str">
        <f t="shared" si="50"/>
        <v/>
      </c>
      <c r="D602" s="265"/>
      <c r="E602" s="265"/>
      <c r="F602" s="265" t="s">
        <v>1675</v>
      </c>
      <c r="G602" s="264">
        <v>2</v>
      </c>
      <c r="H602" s="264"/>
      <c r="I602" s="282"/>
      <c r="J602" s="268"/>
      <c r="K602" s="264" t="str">
        <f t="shared" si="54"/>
        <v/>
      </c>
      <c r="N602" s="89" t="s">
        <v>3193</v>
      </c>
      <c r="P602" s="89">
        <f t="shared" si="53"/>
        <v>111</v>
      </c>
      <c r="Q602" s="263" t="str">
        <f t="shared" si="51"/>
        <v/>
      </c>
      <c r="R602" s="267"/>
    </row>
    <row r="603" spans="1:18" x14ac:dyDescent="0.2">
      <c r="A603" s="263" t="s">
        <v>3342</v>
      </c>
      <c r="B603" s="264" t="str">
        <f t="shared" si="49"/>
        <v/>
      </c>
      <c r="C603" s="264" t="str">
        <f t="shared" si="50"/>
        <v/>
      </c>
      <c r="D603" s="265"/>
      <c r="E603" s="265"/>
      <c r="F603" s="265" t="s">
        <v>1674</v>
      </c>
      <c r="G603" s="264">
        <v>3</v>
      </c>
      <c r="H603" s="264"/>
      <c r="I603" s="282"/>
      <c r="J603" s="268"/>
      <c r="K603" s="264" t="str">
        <f t="shared" si="54"/>
        <v/>
      </c>
      <c r="N603" s="89" t="s">
        <v>3193</v>
      </c>
      <c r="P603" s="89">
        <f t="shared" si="53"/>
        <v>111</v>
      </c>
      <c r="Q603" s="263" t="str">
        <f t="shared" si="51"/>
        <v/>
      </c>
      <c r="R603" s="267"/>
    </row>
    <row r="604" spans="1:18" x14ac:dyDescent="0.2">
      <c r="A604" s="263" t="s">
        <v>3342</v>
      </c>
      <c r="B604" s="264" t="str">
        <f t="shared" si="49"/>
        <v/>
      </c>
      <c r="C604" s="264" t="str">
        <f t="shared" si="50"/>
        <v/>
      </c>
      <c r="D604" s="265"/>
      <c r="E604" s="265"/>
      <c r="F604" s="265" t="s">
        <v>1673</v>
      </c>
      <c r="G604" s="264">
        <v>4</v>
      </c>
      <c r="H604" s="264"/>
      <c r="I604" s="282"/>
      <c r="J604" s="268"/>
      <c r="K604" s="264" t="str">
        <f t="shared" si="54"/>
        <v/>
      </c>
      <c r="N604" s="89" t="s">
        <v>3193</v>
      </c>
      <c r="P604" s="89">
        <f t="shared" si="53"/>
        <v>111</v>
      </c>
      <c r="Q604" s="263" t="str">
        <f t="shared" si="51"/>
        <v/>
      </c>
      <c r="R604" s="267"/>
    </row>
    <row r="605" spans="1:18" x14ac:dyDescent="0.2">
      <c r="A605" s="263" t="s">
        <v>3342</v>
      </c>
      <c r="B605" s="264" t="str">
        <f t="shared" si="49"/>
        <v/>
      </c>
      <c r="C605" s="264" t="str">
        <f t="shared" si="50"/>
        <v/>
      </c>
      <c r="D605" s="265"/>
      <c r="E605" s="265"/>
      <c r="F605" s="265" t="s">
        <v>1997</v>
      </c>
      <c r="G605" s="264">
        <v>5</v>
      </c>
      <c r="H605" s="264"/>
      <c r="I605" s="282"/>
      <c r="J605" s="268"/>
      <c r="K605" s="264" t="str">
        <f t="shared" si="54"/>
        <v/>
      </c>
      <c r="N605" s="89" t="s">
        <v>3193</v>
      </c>
      <c r="P605" s="89">
        <f t="shared" si="53"/>
        <v>111</v>
      </c>
      <c r="Q605" s="263" t="str">
        <f t="shared" si="51"/>
        <v/>
      </c>
      <c r="R605" s="267"/>
    </row>
    <row r="606" spans="1:18" ht="22.5" x14ac:dyDescent="0.2">
      <c r="A606" s="263" t="s">
        <v>3676</v>
      </c>
      <c r="B606" s="264" t="str">
        <f t="shared" si="49"/>
        <v>dosiemn2</v>
      </c>
      <c r="C606" s="264" t="str">
        <f t="shared" si="50"/>
        <v>AKTUELL</v>
      </c>
      <c r="D606" s="265" t="s">
        <v>3675</v>
      </c>
      <c r="E606" s="265" t="s">
        <v>1718</v>
      </c>
      <c r="F606" s="265" t="s">
        <v>583</v>
      </c>
      <c r="G606" s="264">
        <v>0</v>
      </c>
      <c r="H606" s="264" t="s">
        <v>449</v>
      </c>
      <c r="I606" s="272">
        <v>0</v>
      </c>
      <c r="J606" s="268"/>
      <c r="K606" s="264" t="str">
        <f t="shared" si="54"/>
        <v>N.17.2.3</v>
      </c>
      <c r="N606" s="89" t="s">
        <v>3193</v>
      </c>
      <c r="O606" s="89" t="s">
        <v>3193</v>
      </c>
      <c r="P606" s="89">
        <f t="shared" si="53"/>
        <v>111</v>
      </c>
      <c r="Q606" s="263" t="str">
        <f t="shared" si="51"/>
        <v>nrwa_dosiemn2</v>
      </c>
      <c r="R606" s="267" t="s">
        <v>2524</v>
      </c>
    </row>
    <row r="607" spans="1:18" x14ac:dyDescent="0.2">
      <c r="A607" s="263" t="s">
        <v>3342</v>
      </c>
      <c r="B607" s="264" t="str">
        <f t="shared" si="49"/>
        <v/>
      </c>
      <c r="C607" s="264" t="str">
        <f t="shared" si="50"/>
        <v/>
      </c>
      <c r="D607" s="265"/>
      <c r="E607" s="265"/>
      <c r="F607" s="265" t="s">
        <v>1996</v>
      </c>
      <c r="G607" s="264">
        <v>1</v>
      </c>
      <c r="H607" s="264"/>
      <c r="I607" s="282"/>
      <c r="J607" s="268"/>
      <c r="K607" s="264" t="str">
        <f t="shared" si="54"/>
        <v/>
      </c>
      <c r="N607" s="89" t="s">
        <v>3193</v>
      </c>
      <c r="P607" s="89">
        <f t="shared" si="53"/>
        <v>111</v>
      </c>
      <c r="Q607" s="263" t="str">
        <f t="shared" si="51"/>
        <v/>
      </c>
      <c r="R607" s="267"/>
    </row>
    <row r="608" spans="1:18" x14ac:dyDescent="0.2">
      <c r="A608" s="263" t="s">
        <v>3342</v>
      </c>
      <c r="B608" s="264" t="str">
        <f t="shared" si="49"/>
        <v/>
      </c>
      <c r="C608" s="264" t="str">
        <f t="shared" si="50"/>
        <v/>
      </c>
      <c r="D608" s="265"/>
      <c r="E608" s="265"/>
      <c r="F608" s="265" t="s">
        <v>1675</v>
      </c>
      <c r="G608" s="264">
        <v>2</v>
      </c>
      <c r="H608" s="264"/>
      <c r="I608" s="282"/>
      <c r="J608" s="268"/>
      <c r="K608" s="264" t="str">
        <f t="shared" si="54"/>
        <v/>
      </c>
      <c r="N608" s="89" t="s">
        <v>3193</v>
      </c>
      <c r="P608" s="89">
        <f t="shared" si="53"/>
        <v>111</v>
      </c>
      <c r="Q608" s="263" t="str">
        <f t="shared" si="51"/>
        <v/>
      </c>
      <c r="R608" s="267"/>
    </row>
    <row r="609" spans="1:18" x14ac:dyDescent="0.2">
      <c r="A609" s="263" t="s">
        <v>3342</v>
      </c>
      <c r="B609" s="264" t="str">
        <f t="shared" si="49"/>
        <v/>
      </c>
      <c r="C609" s="264" t="str">
        <f t="shared" si="50"/>
        <v/>
      </c>
      <c r="D609" s="265"/>
      <c r="E609" s="265"/>
      <c r="F609" s="265" t="s">
        <v>1674</v>
      </c>
      <c r="G609" s="264">
        <v>3</v>
      </c>
      <c r="H609" s="264"/>
      <c r="I609" s="282"/>
      <c r="J609" s="268"/>
      <c r="K609" s="264" t="str">
        <f t="shared" si="54"/>
        <v/>
      </c>
      <c r="N609" s="89" t="s">
        <v>3193</v>
      </c>
      <c r="P609" s="89">
        <f t="shared" si="53"/>
        <v>111</v>
      </c>
      <c r="Q609" s="263" t="str">
        <f t="shared" si="51"/>
        <v/>
      </c>
      <c r="R609" s="267"/>
    </row>
    <row r="610" spans="1:18" x14ac:dyDescent="0.2">
      <c r="A610" s="263" t="s">
        <v>3342</v>
      </c>
      <c r="B610" s="264" t="str">
        <f t="shared" si="49"/>
        <v/>
      </c>
      <c r="C610" s="264" t="str">
        <f t="shared" si="50"/>
        <v/>
      </c>
      <c r="D610" s="265"/>
      <c r="E610" s="265"/>
      <c r="F610" s="265" t="s">
        <v>1673</v>
      </c>
      <c r="G610" s="264">
        <v>4</v>
      </c>
      <c r="H610" s="264"/>
      <c r="I610" s="282"/>
      <c r="J610" s="268"/>
      <c r="K610" s="264" t="str">
        <f t="shared" si="54"/>
        <v/>
      </c>
      <c r="N610" s="89" t="s">
        <v>3193</v>
      </c>
      <c r="P610" s="89">
        <f t="shared" si="53"/>
        <v>111</v>
      </c>
      <c r="Q610" s="263" t="str">
        <f t="shared" si="51"/>
        <v/>
      </c>
      <c r="R610" s="267"/>
    </row>
    <row r="611" spans="1:18" x14ac:dyDescent="0.2">
      <c r="A611" s="263" t="s">
        <v>3342</v>
      </c>
      <c r="B611" s="264" t="str">
        <f t="shared" si="49"/>
        <v/>
      </c>
      <c r="C611" s="264" t="str">
        <f t="shared" si="50"/>
        <v/>
      </c>
      <c r="D611" s="265"/>
      <c r="E611" s="265"/>
      <c r="F611" s="265" t="s">
        <v>1997</v>
      </c>
      <c r="G611" s="264">
        <v>5</v>
      </c>
      <c r="H611" s="264"/>
      <c r="I611" s="282"/>
      <c r="J611" s="268"/>
      <c r="K611" s="264" t="str">
        <f t="shared" si="54"/>
        <v/>
      </c>
      <c r="N611" s="89" t="s">
        <v>3193</v>
      </c>
      <c r="P611" s="89">
        <f t="shared" si="53"/>
        <v>111</v>
      </c>
      <c r="Q611" s="263" t="str">
        <f t="shared" si="51"/>
        <v/>
      </c>
      <c r="R611" s="267"/>
    </row>
    <row r="612" spans="1:18" ht="22.5" x14ac:dyDescent="0.2">
      <c r="A612" s="263" t="s">
        <v>3677</v>
      </c>
      <c r="B612" s="264" t="str">
        <f t="shared" si="49"/>
        <v>dosiemn3</v>
      </c>
      <c r="C612" s="264" t="str">
        <f t="shared" si="50"/>
        <v>AKTUELL</v>
      </c>
      <c r="D612" s="265" t="s">
        <v>3675</v>
      </c>
      <c r="E612" s="265" t="s">
        <v>1719</v>
      </c>
      <c r="F612" s="265" t="s">
        <v>583</v>
      </c>
      <c r="G612" s="264">
        <v>0</v>
      </c>
      <c r="H612" s="264" t="s">
        <v>449</v>
      </c>
      <c r="I612" s="272">
        <v>0</v>
      </c>
      <c r="J612" s="268"/>
      <c r="K612" s="264" t="str">
        <f t="shared" si="54"/>
        <v>N.17.3.3</v>
      </c>
      <c r="N612" s="89" t="s">
        <v>3193</v>
      </c>
      <c r="O612" s="89" t="s">
        <v>3193</v>
      </c>
      <c r="P612" s="89">
        <f t="shared" si="53"/>
        <v>111</v>
      </c>
      <c r="Q612" s="263" t="str">
        <f t="shared" si="51"/>
        <v>nrwa_dosiemn3</v>
      </c>
      <c r="R612" s="267" t="s">
        <v>2525</v>
      </c>
    </row>
    <row r="613" spans="1:18" x14ac:dyDescent="0.2">
      <c r="A613" s="263" t="s">
        <v>3342</v>
      </c>
      <c r="B613" s="264" t="str">
        <f t="shared" si="49"/>
        <v/>
      </c>
      <c r="C613" s="264" t="str">
        <f t="shared" si="50"/>
        <v/>
      </c>
      <c r="D613" s="265"/>
      <c r="E613" s="265"/>
      <c r="F613" s="265" t="s">
        <v>1996</v>
      </c>
      <c r="G613" s="264">
        <v>1</v>
      </c>
      <c r="H613" s="264"/>
      <c r="I613" s="282"/>
      <c r="J613" s="268"/>
      <c r="K613" s="264" t="str">
        <f t="shared" si="54"/>
        <v/>
      </c>
      <c r="N613" s="89" t="s">
        <v>3193</v>
      </c>
      <c r="P613" s="89">
        <f t="shared" si="53"/>
        <v>111</v>
      </c>
      <c r="Q613" s="263" t="str">
        <f t="shared" si="51"/>
        <v/>
      </c>
      <c r="R613" s="267"/>
    </row>
    <row r="614" spans="1:18" x14ac:dyDescent="0.2">
      <c r="A614" s="263" t="s">
        <v>3342</v>
      </c>
      <c r="B614" s="264" t="str">
        <f t="shared" si="49"/>
        <v/>
      </c>
      <c r="C614" s="264" t="str">
        <f t="shared" si="50"/>
        <v/>
      </c>
      <c r="D614" s="265"/>
      <c r="E614" s="265"/>
      <c r="F614" s="265" t="s">
        <v>1675</v>
      </c>
      <c r="G614" s="264">
        <v>2</v>
      </c>
      <c r="H614" s="264"/>
      <c r="I614" s="282"/>
      <c r="J614" s="268"/>
      <c r="K614" s="264" t="str">
        <f t="shared" si="54"/>
        <v/>
      </c>
      <c r="N614" s="89" t="s">
        <v>3193</v>
      </c>
      <c r="P614" s="89">
        <f t="shared" si="53"/>
        <v>111</v>
      </c>
      <c r="Q614" s="263" t="str">
        <f t="shared" si="51"/>
        <v/>
      </c>
      <c r="R614" s="267"/>
    </row>
    <row r="615" spans="1:18" x14ac:dyDescent="0.2">
      <c r="A615" s="263" t="s">
        <v>3342</v>
      </c>
      <c r="B615" s="264" t="str">
        <f t="shared" si="49"/>
        <v/>
      </c>
      <c r="C615" s="264" t="str">
        <f t="shared" si="50"/>
        <v/>
      </c>
      <c r="D615" s="265"/>
      <c r="E615" s="265"/>
      <c r="F615" s="265" t="s">
        <v>1674</v>
      </c>
      <c r="G615" s="264">
        <v>3</v>
      </c>
      <c r="H615" s="264"/>
      <c r="I615" s="282"/>
      <c r="J615" s="268"/>
      <c r="K615" s="264" t="str">
        <f t="shared" si="54"/>
        <v/>
      </c>
      <c r="N615" s="89" t="s">
        <v>3193</v>
      </c>
      <c r="P615" s="89">
        <f t="shared" si="53"/>
        <v>111</v>
      </c>
      <c r="Q615" s="263" t="str">
        <f t="shared" si="51"/>
        <v/>
      </c>
      <c r="R615" s="267"/>
    </row>
    <row r="616" spans="1:18" x14ac:dyDescent="0.2">
      <c r="A616" s="263" t="s">
        <v>3342</v>
      </c>
      <c r="B616" s="264" t="str">
        <f t="shared" si="49"/>
        <v/>
      </c>
      <c r="C616" s="264" t="str">
        <f t="shared" si="50"/>
        <v/>
      </c>
      <c r="D616" s="265"/>
      <c r="E616" s="265"/>
      <c r="F616" s="265" t="s">
        <v>1673</v>
      </c>
      <c r="G616" s="264">
        <v>4</v>
      </c>
      <c r="H616" s="264"/>
      <c r="I616" s="282"/>
      <c r="J616" s="268"/>
      <c r="K616" s="264" t="str">
        <f t="shared" si="54"/>
        <v/>
      </c>
      <c r="N616" s="89" t="s">
        <v>3193</v>
      </c>
      <c r="P616" s="89">
        <f t="shared" si="53"/>
        <v>111</v>
      </c>
      <c r="Q616" s="263" t="str">
        <f t="shared" si="51"/>
        <v/>
      </c>
      <c r="R616" s="267"/>
    </row>
    <row r="617" spans="1:18" x14ac:dyDescent="0.2">
      <c r="A617" s="263" t="s">
        <v>3342</v>
      </c>
      <c r="B617" s="264" t="str">
        <f t="shared" si="49"/>
        <v/>
      </c>
      <c r="C617" s="264" t="str">
        <f t="shared" si="50"/>
        <v/>
      </c>
      <c r="D617" s="265"/>
      <c r="E617" s="265"/>
      <c r="F617" s="265" t="s">
        <v>1997</v>
      </c>
      <c r="G617" s="264">
        <v>5</v>
      </c>
      <c r="H617" s="264"/>
      <c r="I617" s="282"/>
      <c r="J617" s="268"/>
      <c r="K617" s="264" t="str">
        <f t="shared" si="54"/>
        <v/>
      </c>
      <c r="N617" s="89" t="s">
        <v>3193</v>
      </c>
      <c r="P617" s="89">
        <f t="shared" si="53"/>
        <v>111</v>
      </c>
      <c r="Q617" s="263" t="str">
        <f t="shared" si="51"/>
        <v/>
      </c>
      <c r="R617" s="267"/>
    </row>
    <row r="618" spans="1:18" ht="22.5" x14ac:dyDescent="0.2">
      <c r="A618" s="263" t="s">
        <v>3678</v>
      </c>
      <c r="B618" s="264" t="str">
        <f t="shared" si="49"/>
        <v>dosiemn4</v>
      </c>
      <c r="C618" s="264" t="str">
        <f t="shared" si="50"/>
        <v>AKTUELL</v>
      </c>
      <c r="D618" s="265" t="s">
        <v>3675</v>
      </c>
      <c r="E618" s="265" t="s">
        <v>1720</v>
      </c>
      <c r="F618" s="265" t="s">
        <v>583</v>
      </c>
      <c r="G618" s="264">
        <v>0</v>
      </c>
      <c r="H618" s="264" t="s">
        <v>449</v>
      </c>
      <c r="I618" s="272">
        <v>0</v>
      </c>
      <c r="J618" s="268"/>
      <c r="K618" s="264" t="str">
        <f t="shared" si="54"/>
        <v>N.17.4.3</v>
      </c>
      <c r="N618" s="89" t="s">
        <v>3193</v>
      </c>
      <c r="O618" s="89" t="s">
        <v>3193</v>
      </c>
      <c r="P618" s="89">
        <f t="shared" si="53"/>
        <v>111</v>
      </c>
      <c r="Q618" s="263" t="str">
        <f t="shared" si="51"/>
        <v>nrwa_dosiemn4</v>
      </c>
      <c r="R618" s="267" t="s">
        <v>2526</v>
      </c>
    </row>
    <row r="619" spans="1:18" x14ac:dyDescent="0.2">
      <c r="A619" s="263" t="s">
        <v>3342</v>
      </c>
      <c r="B619" s="264" t="str">
        <f t="shared" si="49"/>
        <v/>
      </c>
      <c r="C619" s="264" t="str">
        <f t="shared" si="50"/>
        <v/>
      </c>
      <c r="D619" s="265"/>
      <c r="E619" s="265"/>
      <c r="F619" s="265" t="s">
        <v>1996</v>
      </c>
      <c r="G619" s="264">
        <v>1</v>
      </c>
      <c r="H619" s="264"/>
      <c r="I619" s="282"/>
      <c r="J619" s="268"/>
      <c r="K619" s="264" t="str">
        <f t="shared" si="54"/>
        <v/>
      </c>
      <c r="N619" s="89" t="s">
        <v>3193</v>
      </c>
      <c r="P619" s="89">
        <f t="shared" si="53"/>
        <v>111</v>
      </c>
      <c r="Q619" s="263" t="str">
        <f t="shared" si="51"/>
        <v/>
      </c>
      <c r="R619" s="267"/>
    </row>
    <row r="620" spans="1:18" x14ac:dyDescent="0.2">
      <c r="A620" s="263" t="s">
        <v>3342</v>
      </c>
      <c r="B620" s="264" t="str">
        <f t="shared" si="49"/>
        <v/>
      </c>
      <c r="C620" s="264" t="str">
        <f t="shared" si="50"/>
        <v/>
      </c>
      <c r="D620" s="265"/>
      <c r="E620" s="265"/>
      <c r="F620" s="265" t="s">
        <v>1675</v>
      </c>
      <c r="G620" s="264">
        <v>2</v>
      </c>
      <c r="H620" s="264"/>
      <c r="I620" s="282"/>
      <c r="J620" s="268"/>
      <c r="K620" s="264" t="str">
        <f t="shared" si="54"/>
        <v/>
      </c>
      <c r="N620" s="89" t="s">
        <v>3193</v>
      </c>
      <c r="P620" s="89">
        <f t="shared" si="53"/>
        <v>111</v>
      </c>
      <c r="Q620" s="263" t="str">
        <f t="shared" si="51"/>
        <v/>
      </c>
      <c r="R620" s="267"/>
    </row>
    <row r="621" spans="1:18" x14ac:dyDescent="0.2">
      <c r="A621" s="263" t="s">
        <v>3342</v>
      </c>
      <c r="B621" s="264" t="str">
        <f t="shared" si="49"/>
        <v/>
      </c>
      <c r="C621" s="264" t="str">
        <f t="shared" si="50"/>
        <v/>
      </c>
      <c r="D621" s="265"/>
      <c r="E621" s="265"/>
      <c r="F621" s="265" t="s">
        <v>1674</v>
      </c>
      <c r="G621" s="264">
        <v>3</v>
      </c>
      <c r="H621" s="264"/>
      <c r="I621" s="282"/>
      <c r="J621" s="268"/>
      <c r="K621" s="264" t="str">
        <f t="shared" si="54"/>
        <v/>
      </c>
      <c r="N621" s="89" t="s">
        <v>3193</v>
      </c>
      <c r="P621" s="89">
        <f t="shared" si="53"/>
        <v>111</v>
      </c>
      <c r="Q621" s="263" t="str">
        <f t="shared" si="51"/>
        <v/>
      </c>
      <c r="R621" s="267"/>
    </row>
    <row r="622" spans="1:18" x14ac:dyDescent="0.2">
      <c r="A622" s="263" t="s">
        <v>3342</v>
      </c>
      <c r="B622" s="264" t="str">
        <f t="shared" si="49"/>
        <v/>
      </c>
      <c r="C622" s="264" t="str">
        <f t="shared" si="50"/>
        <v/>
      </c>
      <c r="D622" s="265"/>
      <c r="E622" s="265"/>
      <c r="F622" s="265" t="s">
        <v>1673</v>
      </c>
      <c r="G622" s="264">
        <v>4</v>
      </c>
      <c r="H622" s="264"/>
      <c r="I622" s="282"/>
      <c r="J622" s="268"/>
      <c r="K622" s="264" t="str">
        <f t="shared" si="54"/>
        <v/>
      </c>
      <c r="N622" s="89" t="s">
        <v>3193</v>
      </c>
      <c r="P622" s="89">
        <f t="shared" si="53"/>
        <v>111</v>
      </c>
      <c r="Q622" s="263" t="str">
        <f t="shared" si="51"/>
        <v/>
      </c>
      <c r="R622" s="267"/>
    </row>
    <row r="623" spans="1:18" x14ac:dyDescent="0.2">
      <c r="A623" s="263" t="s">
        <v>3342</v>
      </c>
      <c r="B623" s="264" t="str">
        <f t="shared" si="49"/>
        <v/>
      </c>
      <c r="C623" s="264" t="str">
        <f t="shared" si="50"/>
        <v/>
      </c>
      <c r="D623" s="265"/>
      <c r="E623" s="265"/>
      <c r="F623" s="265" t="s">
        <v>1997</v>
      </c>
      <c r="G623" s="264">
        <v>5</v>
      </c>
      <c r="H623" s="264"/>
      <c r="I623" s="282"/>
      <c r="J623" s="268"/>
      <c r="K623" s="264" t="str">
        <f t="shared" si="54"/>
        <v/>
      </c>
      <c r="N623" s="89" t="s">
        <v>3193</v>
      </c>
      <c r="P623" s="89">
        <f t="shared" si="53"/>
        <v>111</v>
      </c>
      <c r="Q623" s="263" t="str">
        <f t="shared" si="51"/>
        <v/>
      </c>
      <c r="R623" s="267"/>
    </row>
    <row r="624" spans="1:18" x14ac:dyDescent="0.2">
      <c r="A624" s="263" t="s">
        <v>3679</v>
      </c>
      <c r="B624" s="264">
        <f t="shared" si="49"/>
        <v>112</v>
      </c>
      <c r="C624" s="264" t="str">
        <f t="shared" si="50"/>
        <v>AKTUELL</v>
      </c>
      <c r="D624" s="265" t="s">
        <v>2</v>
      </c>
      <c r="E624" s="265" t="s">
        <v>890</v>
      </c>
      <c r="F624" s="265" t="s">
        <v>583</v>
      </c>
      <c r="G624" s="264">
        <v>0</v>
      </c>
      <c r="H624" s="264" t="s">
        <v>449</v>
      </c>
      <c r="I624" s="272">
        <v>0</v>
      </c>
      <c r="J624" s="268"/>
      <c r="K624" s="264" t="s">
        <v>3680</v>
      </c>
      <c r="N624" s="89" t="s">
        <v>3193</v>
      </c>
      <c r="P624" s="89">
        <f t="shared" si="53"/>
        <v>112</v>
      </c>
      <c r="Q624" s="263" t="str">
        <f t="shared" si="51"/>
        <v>nrwa_hivinf2</v>
      </c>
      <c r="R624" s="270" t="s">
        <v>1760</v>
      </c>
    </row>
    <row r="625" spans="1:18" x14ac:dyDescent="0.2">
      <c r="A625" s="263" t="s">
        <v>3342</v>
      </c>
      <c r="B625" s="264" t="str">
        <f t="shared" si="49"/>
        <v/>
      </c>
      <c r="C625" s="264" t="str">
        <f t="shared" si="50"/>
        <v/>
      </c>
      <c r="D625" s="265"/>
      <c r="E625" s="265"/>
      <c r="F625" s="265" t="s">
        <v>891</v>
      </c>
      <c r="G625" s="264">
        <v>1</v>
      </c>
      <c r="H625" s="264"/>
      <c r="I625" s="272"/>
      <c r="J625" s="268"/>
      <c r="K625" s="264"/>
      <c r="N625" s="89" t="s">
        <v>3193</v>
      </c>
      <c r="P625" s="89">
        <f t="shared" si="53"/>
        <v>112</v>
      </c>
      <c r="Q625" s="263" t="str">
        <f t="shared" si="51"/>
        <v/>
      </c>
      <c r="R625" s="270"/>
    </row>
    <row r="626" spans="1:18" x14ac:dyDescent="0.2">
      <c r="A626" s="263" t="s">
        <v>3342</v>
      </c>
      <c r="B626" s="264" t="str">
        <f t="shared" si="49"/>
        <v/>
      </c>
      <c r="C626" s="264" t="str">
        <f t="shared" si="50"/>
        <v/>
      </c>
      <c r="D626" s="265"/>
      <c r="E626" s="265"/>
      <c r="F626" s="265" t="s">
        <v>892</v>
      </c>
      <c r="G626" s="264">
        <v>2</v>
      </c>
      <c r="H626" s="264"/>
      <c r="I626" s="272"/>
      <c r="J626" s="268"/>
      <c r="K626" s="264"/>
      <c r="N626" s="89" t="s">
        <v>3193</v>
      </c>
      <c r="P626" s="89">
        <f t="shared" si="53"/>
        <v>112</v>
      </c>
      <c r="Q626" s="263" t="str">
        <f t="shared" si="51"/>
        <v/>
      </c>
      <c r="R626" s="270"/>
    </row>
    <row r="627" spans="1:18" x14ac:dyDescent="0.2">
      <c r="A627" s="263" t="s">
        <v>3342</v>
      </c>
      <c r="B627" s="264" t="str">
        <f t="shared" si="49"/>
        <v/>
      </c>
      <c r="C627" s="264" t="str">
        <f t="shared" si="50"/>
        <v/>
      </c>
      <c r="D627" s="265"/>
      <c r="E627" s="265"/>
      <c r="F627" s="265" t="s">
        <v>893</v>
      </c>
      <c r="G627" s="264">
        <v>3</v>
      </c>
      <c r="H627" s="264"/>
      <c r="I627" s="272"/>
      <c r="J627" s="268"/>
      <c r="K627" s="264"/>
      <c r="N627" s="89" t="s">
        <v>3193</v>
      </c>
      <c r="P627" s="89">
        <f t="shared" si="53"/>
        <v>112</v>
      </c>
      <c r="Q627" s="263" t="str">
        <f t="shared" si="51"/>
        <v/>
      </c>
      <c r="R627" s="270"/>
    </row>
    <row r="628" spans="1:18" x14ac:dyDescent="0.2">
      <c r="A628" s="263" t="s">
        <v>3342</v>
      </c>
      <c r="B628" s="264" t="str">
        <f t="shared" si="49"/>
        <v/>
      </c>
      <c r="C628" s="264" t="str">
        <f t="shared" si="50"/>
        <v/>
      </c>
      <c r="D628" s="265"/>
      <c r="E628" s="265"/>
      <c r="F628" s="269" t="s">
        <v>3681</v>
      </c>
      <c r="G628" s="283">
        <v>4</v>
      </c>
      <c r="H628" s="264"/>
      <c r="I628" s="272"/>
      <c r="J628" s="268"/>
      <c r="K628" s="283"/>
      <c r="N628" s="89" t="s">
        <v>3193</v>
      </c>
      <c r="P628" s="89">
        <f t="shared" si="53"/>
        <v>112</v>
      </c>
      <c r="Q628" s="263" t="str">
        <f t="shared" si="51"/>
        <v/>
      </c>
      <c r="R628" s="270"/>
    </row>
    <row r="629" spans="1:18" x14ac:dyDescent="0.2">
      <c r="A629" s="263" t="s">
        <v>3682</v>
      </c>
      <c r="B629" s="264">
        <f t="shared" si="49"/>
        <v>113</v>
      </c>
      <c r="C629" s="264" t="str">
        <f t="shared" si="50"/>
        <v>AKTUELL</v>
      </c>
      <c r="D629" s="265" t="s">
        <v>3</v>
      </c>
      <c r="E629" s="265" t="s">
        <v>890</v>
      </c>
      <c r="F629" s="265" t="s">
        <v>583</v>
      </c>
      <c r="G629" s="264">
        <v>0</v>
      </c>
      <c r="H629" s="264" t="s">
        <v>449</v>
      </c>
      <c r="I629" s="272">
        <v>0</v>
      </c>
      <c r="J629" s="268"/>
      <c r="K629" s="264" t="s">
        <v>3683</v>
      </c>
      <c r="N629" s="89" t="s">
        <v>3193</v>
      </c>
      <c r="P629" s="89">
        <f t="shared" si="53"/>
        <v>113</v>
      </c>
      <c r="Q629" s="263" t="str">
        <f t="shared" si="51"/>
        <v>nrwa_hepatb2</v>
      </c>
      <c r="R629" s="270" t="s">
        <v>894</v>
      </c>
    </row>
    <row r="630" spans="1:18" x14ac:dyDescent="0.2">
      <c r="A630" s="263" t="s">
        <v>3342</v>
      </c>
      <c r="B630" s="264" t="str">
        <f t="shared" si="49"/>
        <v/>
      </c>
      <c r="C630" s="264" t="str">
        <f t="shared" si="50"/>
        <v/>
      </c>
      <c r="D630" s="265"/>
      <c r="E630" s="265"/>
      <c r="F630" s="265" t="s">
        <v>895</v>
      </c>
      <c r="G630" s="264">
        <v>1</v>
      </c>
      <c r="H630" s="264"/>
      <c r="I630" s="272"/>
      <c r="J630" s="268"/>
      <c r="K630" s="264"/>
      <c r="N630" s="89" t="s">
        <v>3193</v>
      </c>
      <c r="P630" s="89">
        <f t="shared" si="53"/>
        <v>113</v>
      </c>
      <c r="Q630" s="263" t="str">
        <f t="shared" si="51"/>
        <v/>
      </c>
      <c r="R630" s="270"/>
    </row>
    <row r="631" spans="1:18" x14ac:dyDescent="0.2">
      <c r="A631" s="263" t="s">
        <v>3342</v>
      </c>
      <c r="B631" s="264" t="str">
        <f t="shared" si="49"/>
        <v/>
      </c>
      <c r="C631" s="264" t="str">
        <f t="shared" si="50"/>
        <v/>
      </c>
      <c r="D631" s="265"/>
      <c r="E631" s="265"/>
      <c r="F631" s="265" t="s">
        <v>896</v>
      </c>
      <c r="G631" s="264">
        <v>2</v>
      </c>
      <c r="H631" s="264"/>
      <c r="I631" s="272"/>
      <c r="J631" s="268"/>
      <c r="K631" s="264"/>
      <c r="N631" s="89" t="s">
        <v>3193</v>
      </c>
      <c r="P631" s="89">
        <f t="shared" si="53"/>
        <v>113</v>
      </c>
      <c r="Q631" s="263" t="str">
        <f t="shared" si="51"/>
        <v/>
      </c>
      <c r="R631" s="270"/>
    </row>
    <row r="632" spans="1:18" x14ac:dyDescent="0.2">
      <c r="A632" s="263" t="s">
        <v>3342</v>
      </c>
      <c r="B632" s="264" t="str">
        <f t="shared" si="49"/>
        <v/>
      </c>
      <c r="C632" s="264" t="str">
        <f t="shared" si="50"/>
        <v/>
      </c>
      <c r="D632" s="265"/>
      <c r="E632" s="265"/>
      <c r="F632" s="265" t="s">
        <v>897</v>
      </c>
      <c r="G632" s="264">
        <v>3</v>
      </c>
      <c r="H632" s="264"/>
      <c r="I632" s="272"/>
      <c r="J632" s="268"/>
      <c r="K632" s="264"/>
      <c r="N632" s="89" t="s">
        <v>3193</v>
      </c>
      <c r="P632" s="89">
        <f t="shared" si="53"/>
        <v>113</v>
      </c>
      <c r="Q632" s="263" t="str">
        <f t="shared" si="51"/>
        <v/>
      </c>
      <c r="R632" s="270"/>
    </row>
    <row r="633" spans="1:18" x14ac:dyDescent="0.2">
      <c r="A633" s="263" t="s">
        <v>3342</v>
      </c>
      <c r="B633" s="264" t="str">
        <f t="shared" si="49"/>
        <v/>
      </c>
      <c r="C633" s="264" t="str">
        <f t="shared" si="50"/>
        <v/>
      </c>
      <c r="D633" s="265"/>
      <c r="E633" s="265"/>
      <c r="F633" s="265" t="s">
        <v>893</v>
      </c>
      <c r="G633" s="264">
        <v>4</v>
      </c>
      <c r="H633" s="264"/>
      <c r="I633" s="272"/>
      <c r="J633" s="268"/>
      <c r="K633" s="264"/>
      <c r="N633" s="89" t="s">
        <v>3193</v>
      </c>
      <c r="P633" s="89">
        <f t="shared" si="53"/>
        <v>113</v>
      </c>
      <c r="Q633" s="263" t="str">
        <f t="shared" si="51"/>
        <v/>
      </c>
      <c r="R633" s="270"/>
    </row>
    <row r="634" spans="1:18" x14ac:dyDescent="0.2">
      <c r="A634" s="263" t="s">
        <v>3342</v>
      </c>
      <c r="B634" s="264" t="str">
        <f t="shared" si="49"/>
        <v/>
      </c>
      <c r="C634" s="264" t="str">
        <f t="shared" si="50"/>
        <v/>
      </c>
      <c r="D634" s="265"/>
      <c r="E634" s="265"/>
      <c r="F634" s="269" t="s">
        <v>3681</v>
      </c>
      <c r="G634" s="283">
        <v>5</v>
      </c>
      <c r="H634" s="264"/>
      <c r="I634" s="272"/>
      <c r="J634" s="268"/>
      <c r="K634" s="283"/>
      <c r="N634" s="89" t="s">
        <v>3193</v>
      </c>
      <c r="P634" s="89">
        <f t="shared" si="53"/>
        <v>113</v>
      </c>
      <c r="Q634" s="263" t="str">
        <f t="shared" si="51"/>
        <v/>
      </c>
      <c r="R634" s="270"/>
    </row>
    <row r="635" spans="1:18" x14ac:dyDescent="0.2">
      <c r="A635" s="263" t="s">
        <v>3684</v>
      </c>
      <c r="B635" s="264">
        <f t="shared" si="49"/>
        <v>114</v>
      </c>
      <c r="C635" s="264" t="str">
        <f t="shared" si="50"/>
        <v>AKTUELL</v>
      </c>
      <c r="D635" s="265" t="s">
        <v>4</v>
      </c>
      <c r="E635" s="265" t="s">
        <v>890</v>
      </c>
      <c r="F635" s="265" t="s">
        <v>583</v>
      </c>
      <c r="G635" s="264">
        <v>0</v>
      </c>
      <c r="H635" s="264" t="s">
        <v>449</v>
      </c>
      <c r="I635" s="272">
        <v>0</v>
      </c>
      <c r="J635" s="268"/>
      <c r="K635" s="264" t="s">
        <v>3685</v>
      </c>
      <c r="N635" s="89" t="s">
        <v>3193</v>
      </c>
      <c r="P635" s="89">
        <f t="shared" si="53"/>
        <v>114</v>
      </c>
      <c r="Q635" s="263" t="str">
        <f t="shared" si="51"/>
        <v>nrwa_hepatc2</v>
      </c>
      <c r="R635" s="270" t="s">
        <v>898</v>
      </c>
    </row>
    <row r="636" spans="1:18" x14ac:dyDescent="0.2">
      <c r="A636" s="263" t="s">
        <v>3342</v>
      </c>
      <c r="B636" s="264" t="str">
        <f t="shared" si="49"/>
        <v/>
      </c>
      <c r="C636" s="264" t="str">
        <f t="shared" si="50"/>
        <v/>
      </c>
      <c r="D636" s="265"/>
      <c r="E636" s="265"/>
      <c r="F636" s="265" t="s">
        <v>895</v>
      </c>
      <c r="G636" s="264">
        <v>1</v>
      </c>
      <c r="H636" s="264"/>
      <c r="I636" s="272"/>
      <c r="J636" s="268"/>
      <c r="K636" s="264"/>
      <c r="N636" s="89" t="s">
        <v>3193</v>
      </c>
      <c r="P636" s="89">
        <f t="shared" si="53"/>
        <v>114</v>
      </c>
      <c r="Q636" s="263" t="str">
        <f t="shared" si="51"/>
        <v/>
      </c>
      <c r="R636" s="270"/>
    </row>
    <row r="637" spans="1:18" x14ac:dyDescent="0.2">
      <c r="A637" s="263" t="s">
        <v>3342</v>
      </c>
      <c r="B637" s="264" t="str">
        <f t="shared" si="49"/>
        <v/>
      </c>
      <c r="C637" s="264" t="str">
        <f t="shared" si="50"/>
        <v/>
      </c>
      <c r="D637" s="265"/>
      <c r="E637" s="265"/>
      <c r="F637" s="265" t="s">
        <v>896</v>
      </c>
      <c r="G637" s="264">
        <v>2</v>
      </c>
      <c r="H637" s="264"/>
      <c r="I637" s="272"/>
      <c r="J637" s="268"/>
      <c r="K637" s="264"/>
      <c r="N637" s="89" t="s">
        <v>3193</v>
      </c>
      <c r="P637" s="89">
        <f t="shared" si="53"/>
        <v>114</v>
      </c>
      <c r="Q637" s="263" t="str">
        <f t="shared" si="51"/>
        <v/>
      </c>
      <c r="R637" s="270"/>
    </row>
    <row r="638" spans="1:18" x14ac:dyDescent="0.2">
      <c r="A638" s="263" t="s">
        <v>3342</v>
      </c>
      <c r="B638" s="264" t="str">
        <f t="shared" si="49"/>
        <v/>
      </c>
      <c r="C638" s="264" t="str">
        <f t="shared" si="50"/>
        <v/>
      </c>
      <c r="D638" s="265"/>
      <c r="E638" s="265"/>
      <c r="F638" s="265" t="s">
        <v>897</v>
      </c>
      <c r="G638" s="264">
        <v>3</v>
      </c>
      <c r="H638" s="264"/>
      <c r="I638" s="272"/>
      <c r="J638" s="268"/>
      <c r="K638" s="264"/>
      <c r="N638" s="89" t="s">
        <v>3193</v>
      </c>
      <c r="P638" s="89">
        <f t="shared" si="53"/>
        <v>114</v>
      </c>
      <c r="Q638" s="263" t="str">
        <f t="shared" si="51"/>
        <v/>
      </c>
      <c r="R638" s="270"/>
    </row>
    <row r="639" spans="1:18" x14ac:dyDescent="0.2">
      <c r="A639" s="263" t="s">
        <v>3342</v>
      </c>
      <c r="B639" s="264" t="str">
        <f t="shared" si="49"/>
        <v/>
      </c>
      <c r="C639" s="264" t="str">
        <f t="shared" si="50"/>
        <v/>
      </c>
      <c r="D639" s="265"/>
      <c r="E639" s="265"/>
      <c r="F639" s="265" t="s">
        <v>893</v>
      </c>
      <c r="G639" s="264">
        <v>4</v>
      </c>
      <c r="H639" s="264"/>
      <c r="I639" s="272"/>
      <c r="J639" s="268"/>
      <c r="K639" s="264"/>
      <c r="N639" s="89" t="s">
        <v>3193</v>
      </c>
      <c r="P639" s="89">
        <f t="shared" si="53"/>
        <v>114</v>
      </c>
      <c r="Q639" s="263" t="str">
        <f t="shared" si="51"/>
        <v/>
      </c>
      <c r="R639" s="270"/>
    </row>
    <row r="640" spans="1:18" x14ac:dyDescent="0.2">
      <c r="A640" s="263" t="s">
        <v>3342</v>
      </c>
      <c r="B640" s="264" t="str">
        <f t="shared" si="49"/>
        <v/>
      </c>
      <c r="C640" s="264" t="str">
        <f t="shared" si="50"/>
        <v/>
      </c>
      <c r="D640" s="265"/>
      <c r="E640" s="265"/>
      <c r="F640" s="269" t="s">
        <v>3681</v>
      </c>
      <c r="G640" s="283">
        <v>5</v>
      </c>
      <c r="H640" s="264"/>
      <c r="I640" s="272"/>
      <c r="J640" s="268"/>
      <c r="K640" s="283"/>
      <c r="N640" s="89" t="s">
        <v>3193</v>
      </c>
      <c r="P640" s="89">
        <f t="shared" si="53"/>
        <v>114</v>
      </c>
      <c r="Q640" s="263" t="str">
        <f t="shared" si="51"/>
        <v/>
      </c>
      <c r="R640" s="270"/>
    </row>
    <row r="641" spans="1:18" ht="22.5" x14ac:dyDescent="0.2">
      <c r="A641" s="263" t="s">
        <v>3686</v>
      </c>
      <c r="B641" s="264">
        <f t="shared" si="49"/>
        <v>115</v>
      </c>
      <c r="C641" s="264" t="str">
        <f t="shared" si="50"/>
        <v>BEGINN</v>
      </c>
      <c r="D641" s="269" t="s">
        <v>3687</v>
      </c>
      <c r="E641" s="269"/>
      <c r="F641" s="284" t="s">
        <v>583</v>
      </c>
      <c r="G641" s="271">
        <v>0</v>
      </c>
      <c r="H641" s="271" t="s">
        <v>449</v>
      </c>
      <c r="I641" s="272">
        <v>0</v>
      </c>
      <c r="J641" s="285" t="s">
        <v>3688</v>
      </c>
      <c r="K641" s="264" t="s">
        <v>3689</v>
      </c>
      <c r="M641" s="89" t="s">
        <v>3193</v>
      </c>
      <c r="P641" s="89">
        <f t="shared" si="53"/>
        <v>115</v>
      </c>
      <c r="Q641" s="263" t="str">
        <f t="shared" si="51"/>
        <v>nrwb_substitut</v>
      </c>
      <c r="R641" s="270" t="s">
        <v>515</v>
      </c>
    </row>
    <row r="642" spans="1:18" x14ac:dyDescent="0.2">
      <c r="A642" s="263" t="s">
        <v>3342</v>
      </c>
      <c r="B642" s="264" t="str">
        <f t="shared" si="49"/>
        <v/>
      </c>
      <c r="C642" s="264" t="str">
        <f t="shared" si="50"/>
        <v/>
      </c>
      <c r="D642" s="265"/>
      <c r="E642" s="265"/>
      <c r="F642" s="284" t="s">
        <v>746</v>
      </c>
      <c r="G642" s="271">
        <v>1</v>
      </c>
      <c r="H642" s="271"/>
      <c r="I642" s="272"/>
      <c r="J642" s="271">
        <v>1</v>
      </c>
      <c r="K642" s="264"/>
      <c r="M642" s="89" t="s">
        <v>3193</v>
      </c>
      <c r="P642" s="89">
        <f t="shared" si="53"/>
        <v>115</v>
      </c>
      <c r="Q642" s="263" t="str">
        <f t="shared" si="51"/>
        <v/>
      </c>
      <c r="R642" s="270"/>
    </row>
    <row r="643" spans="1:18" x14ac:dyDescent="0.2">
      <c r="A643" s="263" t="s">
        <v>3342</v>
      </c>
      <c r="B643" s="264" t="str">
        <f t="shared" si="49"/>
        <v/>
      </c>
      <c r="C643" s="264" t="str">
        <f t="shared" si="50"/>
        <v/>
      </c>
      <c r="D643" s="265"/>
      <c r="E643" s="265"/>
      <c r="F643" s="284" t="s">
        <v>747</v>
      </c>
      <c r="G643" s="271">
        <v>2</v>
      </c>
      <c r="H643" s="271"/>
      <c r="I643" s="272"/>
      <c r="J643" s="271">
        <v>2</v>
      </c>
      <c r="K643" s="264"/>
      <c r="M643" s="89" t="s">
        <v>3193</v>
      </c>
      <c r="P643" s="89">
        <f t="shared" si="53"/>
        <v>115</v>
      </c>
      <c r="Q643" s="263" t="str">
        <f t="shared" si="51"/>
        <v/>
      </c>
      <c r="R643" s="270"/>
    </row>
    <row r="644" spans="1:18" x14ac:dyDescent="0.2">
      <c r="A644" s="263" t="s">
        <v>3342</v>
      </c>
      <c r="B644" s="264" t="str">
        <f t="shared" si="49"/>
        <v/>
      </c>
      <c r="C644" s="264" t="str">
        <f t="shared" si="50"/>
        <v/>
      </c>
      <c r="D644" s="265"/>
      <c r="E644" s="265"/>
      <c r="F644" s="284" t="s">
        <v>748</v>
      </c>
      <c r="G644" s="271">
        <v>3</v>
      </c>
      <c r="H644" s="271"/>
      <c r="I644" s="272"/>
      <c r="J644" s="271">
        <v>3</v>
      </c>
      <c r="K644" s="264"/>
      <c r="M644" s="89" t="s">
        <v>3193</v>
      </c>
      <c r="P644" s="89">
        <f t="shared" si="53"/>
        <v>115</v>
      </c>
      <c r="Q644" s="263" t="str">
        <f t="shared" si="51"/>
        <v/>
      </c>
      <c r="R644" s="270"/>
    </row>
    <row r="645" spans="1:18" x14ac:dyDescent="0.2">
      <c r="A645" s="263" t="s">
        <v>3342</v>
      </c>
      <c r="B645" s="264" t="str">
        <f t="shared" si="49"/>
        <v/>
      </c>
      <c r="C645" s="264" t="str">
        <f t="shared" si="50"/>
        <v/>
      </c>
      <c r="D645" s="265"/>
      <c r="E645" s="265"/>
      <c r="F645" s="284" t="s">
        <v>749</v>
      </c>
      <c r="G645" s="271">
        <v>4</v>
      </c>
      <c r="H645" s="271"/>
      <c r="I645" s="272"/>
      <c r="J645" s="271">
        <v>4</v>
      </c>
      <c r="K645" s="264"/>
      <c r="M645" s="89" t="s">
        <v>3193</v>
      </c>
      <c r="P645" s="89">
        <f t="shared" si="53"/>
        <v>115</v>
      </c>
      <c r="Q645" s="263" t="str">
        <f t="shared" si="51"/>
        <v/>
      </c>
      <c r="R645" s="270"/>
    </row>
    <row r="646" spans="1:18" x14ac:dyDescent="0.2">
      <c r="A646" s="263" t="s">
        <v>3342</v>
      </c>
      <c r="B646" s="264" t="str">
        <f t="shared" si="49"/>
        <v/>
      </c>
      <c r="C646" s="264" t="str">
        <f t="shared" si="50"/>
        <v/>
      </c>
      <c r="D646" s="265"/>
      <c r="E646" s="265"/>
      <c r="F646" s="284" t="s">
        <v>750</v>
      </c>
      <c r="G646" s="271">
        <v>5</v>
      </c>
      <c r="H646" s="271"/>
      <c r="I646" s="272"/>
      <c r="J646" s="271">
        <v>5</v>
      </c>
      <c r="K646" s="264"/>
      <c r="M646" s="89" t="s">
        <v>3193</v>
      </c>
      <c r="P646" s="89">
        <f t="shared" si="53"/>
        <v>115</v>
      </c>
      <c r="Q646" s="263" t="str">
        <f t="shared" si="51"/>
        <v/>
      </c>
      <c r="R646" s="270"/>
    </row>
    <row r="647" spans="1:18" x14ac:dyDescent="0.2">
      <c r="A647" s="263" t="s">
        <v>3342</v>
      </c>
      <c r="B647" s="264" t="str">
        <f t="shared" si="49"/>
        <v/>
      </c>
      <c r="C647" s="264" t="str">
        <f t="shared" si="50"/>
        <v/>
      </c>
      <c r="D647" s="265"/>
      <c r="E647" s="265"/>
      <c r="F647" s="284" t="s">
        <v>647</v>
      </c>
      <c r="G647" s="271">
        <v>6</v>
      </c>
      <c r="H647" s="271"/>
      <c r="I647" s="272"/>
      <c r="J647" s="271">
        <v>6</v>
      </c>
      <c r="K647" s="264"/>
      <c r="M647" s="89" t="s">
        <v>3193</v>
      </c>
      <c r="P647" s="89">
        <f t="shared" si="53"/>
        <v>115</v>
      </c>
      <c r="Q647" s="263" t="str">
        <f t="shared" si="51"/>
        <v/>
      </c>
      <c r="R647" s="270"/>
    </row>
    <row r="648" spans="1:18" x14ac:dyDescent="0.2">
      <c r="A648" s="263" t="s">
        <v>3342</v>
      </c>
      <c r="B648" s="264" t="str">
        <f t="shared" ref="B648:B711" si="55">IF(A648&lt;&gt;"",IF(O648="x",R648,P648),"")</f>
        <v/>
      </c>
      <c r="C648" s="264" t="str">
        <f t="shared" ref="C648:C711" si="56">IF(A648&lt;&gt;"",IF(N648="x","AKTUELL","BEGINN"),"")</f>
        <v/>
      </c>
      <c r="D648" s="265"/>
      <c r="E648" s="265"/>
      <c r="F648" s="269" t="s">
        <v>3690</v>
      </c>
      <c r="G648" s="283">
        <v>7</v>
      </c>
      <c r="H648" s="271"/>
      <c r="I648" s="272"/>
      <c r="J648" s="280"/>
      <c r="K648" s="283"/>
      <c r="M648" s="89" t="s">
        <v>3193</v>
      </c>
      <c r="P648" s="89">
        <f t="shared" si="53"/>
        <v>115</v>
      </c>
      <c r="Q648" s="263" t="str">
        <f t="shared" ref="Q648:Q711" si="57">IF(R648&lt;&gt;"",IF(M648="x",$M$1&amp;R648,IF(N648="x",$N$1&amp;R648,"")),"")</f>
        <v/>
      </c>
      <c r="R648" s="270"/>
    </row>
    <row r="649" spans="1:18" x14ac:dyDescent="0.2">
      <c r="A649" s="263" t="s">
        <v>3691</v>
      </c>
      <c r="B649" s="264">
        <f t="shared" si="55"/>
        <v>116</v>
      </c>
      <c r="C649" s="264" t="str">
        <f t="shared" si="56"/>
        <v>AKTUELL</v>
      </c>
      <c r="D649" s="269" t="s">
        <v>3687</v>
      </c>
      <c r="E649" s="269"/>
      <c r="F649" s="284" t="s">
        <v>583</v>
      </c>
      <c r="G649" s="271">
        <v>0</v>
      </c>
      <c r="H649" s="271" t="s">
        <v>449</v>
      </c>
      <c r="I649" s="272">
        <v>0</v>
      </c>
      <c r="J649" s="280"/>
      <c r="K649" s="264" t="s">
        <v>3692</v>
      </c>
      <c r="N649" s="89" t="s">
        <v>3193</v>
      </c>
      <c r="P649" s="89">
        <f t="shared" si="53"/>
        <v>116</v>
      </c>
      <c r="Q649" s="263" t="str">
        <f t="shared" si="57"/>
        <v>nrwa_substitut</v>
      </c>
      <c r="R649" s="270" t="s">
        <v>515</v>
      </c>
    </row>
    <row r="650" spans="1:18" x14ac:dyDescent="0.2">
      <c r="A650" s="263" t="s">
        <v>3342</v>
      </c>
      <c r="B650" s="264" t="str">
        <f t="shared" si="55"/>
        <v/>
      </c>
      <c r="C650" s="264" t="str">
        <f t="shared" si="56"/>
        <v/>
      </c>
      <c r="D650" s="265"/>
      <c r="E650" s="265"/>
      <c r="F650" s="284" t="s">
        <v>746</v>
      </c>
      <c r="G650" s="271">
        <v>1</v>
      </c>
      <c r="H650" s="271"/>
      <c r="I650" s="272"/>
      <c r="J650" s="280"/>
      <c r="K650" s="264"/>
      <c r="N650" s="89" t="s">
        <v>3193</v>
      </c>
      <c r="P650" s="89">
        <f t="shared" ref="P650:P713" si="58">IF(AND(O650="",A650&lt;&gt;""),P649+1,P649)</f>
        <v>116</v>
      </c>
      <c r="Q650" s="263" t="str">
        <f t="shared" si="57"/>
        <v/>
      </c>
      <c r="R650" s="270"/>
    </row>
    <row r="651" spans="1:18" x14ac:dyDescent="0.2">
      <c r="A651" s="263" t="s">
        <v>3342</v>
      </c>
      <c r="B651" s="264" t="str">
        <f t="shared" si="55"/>
        <v/>
      </c>
      <c r="C651" s="264" t="str">
        <f t="shared" si="56"/>
        <v/>
      </c>
      <c r="D651" s="265"/>
      <c r="E651" s="265"/>
      <c r="F651" s="284" t="s">
        <v>747</v>
      </c>
      <c r="G651" s="271">
        <v>2</v>
      </c>
      <c r="H651" s="271"/>
      <c r="I651" s="272"/>
      <c r="J651" s="280"/>
      <c r="K651" s="264"/>
      <c r="N651" s="89" t="s">
        <v>3193</v>
      </c>
      <c r="P651" s="89">
        <f t="shared" si="58"/>
        <v>116</v>
      </c>
      <c r="Q651" s="263" t="str">
        <f t="shared" si="57"/>
        <v/>
      </c>
      <c r="R651" s="270"/>
    </row>
    <row r="652" spans="1:18" x14ac:dyDescent="0.2">
      <c r="A652" s="263" t="s">
        <v>3342</v>
      </c>
      <c r="B652" s="264" t="str">
        <f t="shared" si="55"/>
        <v/>
      </c>
      <c r="C652" s="264" t="str">
        <f t="shared" si="56"/>
        <v/>
      </c>
      <c r="D652" s="265"/>
      <c r="E652" s="265"/>
      <c r="F652" s="284" t="s">
        <v>748</v>
      </c>
      <c r="G652" s="271">
        <v>3</v>
      </c>
      <c r="H652" s="271"/>
      <c r="I652" s="272"/>
      <c r="J652" s="280"/>
      <c r="K652" s="264"/>
      <c r="N652" s="89" t="s">
        <v>3193</v>
      </c>
      <c r="P652" s="89">
        <f t="shared" si="58"/>
        <v>116</v>
      </c>
      <c r="Q652" s="263" t="str">
        <f t="shared" si="57"/>
        <v/>
      </c>
      <c r="R652" s="270"/>
    </row>
    <row r="653" spans="1:18" x14ac:dyDescent="0.2">
      <c r="A653" s="263" t="s">
        <v>3342</v>
      </c>
      <c r="B653" s="264" t="str">
        <f t="shared" si="55"/>
        <v/>
      </c>
      <c r="C653" s="264" t="str">
        <f t="shared" si="56"/>
        <v/>
      </c>
      <c r="D653" s="265"/>
      <c r="E653" s="265"/>
      <c r="F653" s="284" t="s">
        <v>749</v>
      </c>
      <c r="G653" s="271">
        <v>4</v>
      </c>
      <c r="H653" s="271"/>
      <c r="I653" s="272"/>
      <c r="J653" s="280"/>
      <c r="K653" s="264"/>
      <c r="N653" s="89" t="s">
        <v>3193</v>
      </c>
      <c r="P653" s="89">
        <f t="shared" si="58"/>
        <v>116</v>
      </c>
      <c r="Q653" s="263" t="str">
        <f t="shared" si="57"/>
        <v/>
      </c>
      <c r="R653" s="270"/>
    </row>
    <row r="654" spans="1:18" x14ac:dyDescent="0.2">
      <c r="A654" s="263" t="s">
        <v>3342</v>
      </c>
      <c r="B654" s="264" t="str">
        <f t="shared" si="55"/>
        <v/>
      </c>
      <c r="C654" s="264" t="str">
        <f t="shared" si="56"/>
        <v/>
      </c>
      <c r="D654" s="265"/>
      <c r="E654" s="265"/>
      <c r="F654" s="284" t="s">
        <v>750</v>
      </c>
      <c r="G654" s="271">
        <v>5</v>
      </c>
      <c r="H654" s="271"/>
      <c r="I654" s="272"/>
      <c r="J654" s="280"/>
      <c r="K654" s="264"/>
      <c r="N654" s="89" t="s">
        <v>3193</v>
      </c>
      <c r="P654" s="89">
        <f t="shared" si="58"/>
        <v>116</v>
      </c>
      <c r="Q654" s="263" t="str">
        <f t="shared" si="57"/>
        <v/>
      </c>
      <c r="R654" s="270"/>
    </row>
    <row r="655" spans="1:18" x14ac:dyDescent="0.2">
      <c r="A655" s="263" t="s">
        <v>3342</v>
      </c>
      <c r="B655" s="264" t="str">
        <f t="shared" si="55"/>
        <v/>
      </c>
      <c r="C655" s="264" t="str">
        <f t="shared" si="56"/>
        <v/>
      </c>
      <c r="D655" s="265"/>
      <c r="E655" s="265"/>
      <c r="F655" s="284" t="s">
        <v>647</v>
      </c>
      <c r="G655" s="271">
        <v>6</v>
      </c>
      <c r="H655" s="271"/>
      <c r="I655" s="272"/>
      <c r="J655" s="280"/>
      <c r="K655" s="264"/>
      <c r="N655" s="89" t="s">
        <v>3193</v>
      </c>
      <c r="P655" s="89">
        <f t="shared" si="58"/>
        <v>116</v>
      </c>
      <c r="Q655" s="263" t="str">
        <f t="shared" si="57"/>
        <v/>
      </c>
      <c r="R655" s="270"/>
    </row>
    <row r="656" spans="1:18" x14ac:dyDescent="0.2">
      <c r="A656" s="263" t="s">
        <v>3342</v>
      </c>
      <c r="B656" s="264" t="str">
        <f t="shared" si="55"/>
        <v/>
      </c>
      <c r="C656" s="264" t="str">
        <f t="shared" si="56"/>
        <v/>
      </c>
      <c r="D656" s="265"/>
      <c r="E656" s="265"/>
      <c r="F656" s="269" t="s">
        <v>3690</v>
      </c>
      <c r="G656" s="283">
        <v>7</v>
      </c>
      <c r="H656" s="271"/>
      <c r="I656" s="272"/>
      <c r="J656" s="280"/>
      <c r="K656" s="283"/>
      <c r="N656" s="89" t="s">
        <v>3193</v>
      </c>
      <c r="P656" s="89">
        <f t="shared" si="58"/>
        <v>116</v>
      </c>
      <c r="Q656" s="263" t="str">
        <f t="shared" si="57"/>
        <v/>
      </c>
      <c r="R656" s="270"/>
    </row>
    <row r="657" spans="1:18" x14ac:dyDescent="0.2">
      <c r="A657" s="263" t="s">
        <v>3693</v>
      </c>
      <c r="B657" s="264" t="str">
        <f t="shared" si="55"/>
        <v>probend01</v>
      </c>
      <c r="C657" s="264" t="str">
        <f t="shared" si="56"/>
        <v>AKTUELL</v>
      </c>
      <c r="D657" s="265" t="s">
        <v>3694</v>
      </c>
      <c r="E657" s="286" t="s">
        <v>785</v>
      </c>
      <c r="F657" s="284" t="s">
        <v>583</v>
      </c>
      <c r="G657" s="287">
        <v>0</v>
      </c>
      <c r="H657" s="271" t="s">
        <v>449</v>
      </c>
      <c r="I657" s="266">
        <v>0</v>
      </c>
      <c r="J657" s="268"/>
      <c r="K657" s="264" t="str">
        <f>IF(I657&lt;&gt;"","N.23."&amp;RIGHT(A657,1),"")</f>
        <v>N.23.1</v>
      </c>
      <c r="N657" s="89" t="s">
        <v>3193</v>
      </c>
      <c r="O657" s="89" t="s">
        <v>3193</v>
      </c>
      <c r="P657" s="89">
        <f t="shared" si="58"/>
        <v>116</v>
      </c>
      <c r="Q657" s="263" t="str">
        <f t="shared" si="57"/>
        <v>nrwa_probend01</v>
      </c>
      <c r="R657" s="270" t="s">
        <v>1378</v>
      </c>
    </row>
    <row r="658" spans="1:18" x14ac:dyDescent="0.2">
      <c r="A658" s="263" t="s">
        <v>3342</v>
      </c>
      <c r="B658" s="264" t="str">
        <f t="shared" si="55"/>
        <v/>
      </c>
      <c r="C658" s="264" t="str">
        <f t="shared" si="56"/>
        <v/>
      </c>
      <c r="D658" s="265"/>
      <c r="E658" s="286"/>
      <c r="F658" s="284" t="s">
        <v>656</v>
      </c>
      <c r="G658" s="287">
        <v>1</v>
      </c>
      <c r="H658" s="271"/>
      <c r="I658" s="266"/>
      <c r="J658" s="268"/>
      <c r="K658" s="264" t="str">
        <f t="shared" ref="K658:K701" si="59">IF(I658&lt;&gt;"","N.23."&amp;RIGHT(A658,1),"")</f>
        <v/>
      </c>
      <c r="N658" s="89" t="s">
        <v>3193</v>
      </c>
      <c r="P658" s="89">
        <f t="shared" si="58"/>
        <v>116</v>
      </c>
      <c r="Q658" s="263" t="str">
        <f t="shared" si="57"/>
        <v/>
      </c>
      <c r="R658" s="270"/>
    </row>
    <row r="659" spans="1:18" x14ac:dyDescent="0.2">
      <c r="A659" s="263" t="s">
        <v>3342</v>
      </c>
      <c r="B659" s="264" t="str">
        <f t="shared" si="55"/>
        <v/>
      </c>
      <c r="C659" s="264" t="str">
        <f t="shared" si="56"/>
        <v/>
      </c>
      <c r="D659" s="265"/>
      <c r="E659" s="286"/>
      <c r="F659" s="284" t="s">
        <v>657</v>
      </c>
      <c r="G659" s="287">
        <v>2</v>
      </c>
      <c r="H659" s="271"/>
      <c r="I659" s="266"/>
      <c r="J659" s="268"/>
      <c r="K659" s="264" t="str">
        <f t="shared" si="59"/>
        <v/>
      </c>
      <c r="N659" s="89" t="s">
        <v>3193</v>
      </c>
      <c r="P659" s="89">
        <f t="shared" si="58"/>
        <v>116</v>
      </c>
      <c r="Q659" s="263" t="str">
        <f t="shared" si="57"/>
        <v/>
      </c>
      <c r="R659" s="270"/>
    </row>
    <row r="660" spans="1:18" x14ac:dyDescent="0.2">
      <c r="A660" s="263" t="s">
        <v>3342</v>
      </c>
      <c r="B660" s="264" t="str">
        <f t="shared" si="55"/>
        <v/>
      </c>
      <c r="C660" s="264" t="str">
        <f t="shared" si="56"/>
        <v/>
      </c>
      <c r="D660" s="265"/>
      <c r="E660" s="286"/>
      <c r="F660" s="284" t="s">
        <v>658</v>
      </c>
      <c r="G660" s="287">
        <v>3</v>
      </c>
      <c r="H660" s="271"/>
      <c r="I660" s="266"/>
      <c r="J660" s="268"/>
      <c r="K660" s="264" t="str">
        <f t="shared" si="59"/>
        <v/>
      </c>
      <c r="N660" s="89" t="s">
        <v>3193</v>
      </c>
      <c r="P660" s="89">
        <f t="shared" si="58"/>
        <v>116</v>
      </c>
      <c r="Q660" s="263" t="str">
        <f t="shared" si="57"/>
        <v/>
      </c>
      <c r="R660" s="270"/>
    </row>
    <row r="661" spans="1:18" x14ac:dyDescent="0.2">
      <c r="A661" s="263" t="s">
        <v>3342</v>
      </c>
      <c r="B661" s="264" t="str">
        <f t="shared" si="55"/>
        <v/>
      </c>
      <c r="C661" s="264" t="str">
        <f t="shared" si="56"/>
        <v/>
      </c>
      <c r="D661" s="265"/>
      <c r="E661" s="286"/>
      <c r="F661" s="284" t="s">
        <v>786</v>
      </c>
      <c r="G661" s="287">
        <v>4</v>
      </c>
      <c r="H661" s="271"/>
      <c r="I661" s="266"/>
      <c r="J661" s="268"/>
      <c r="K661" s="264" t="str">
        <f t="shared" si="59"/>
        <v/>
      </c>
      <c r="N661" s="89" t="s">
        <v>3193</v>
      </c>
      <c r="P661" s="89">
        <f t="shared" si="58"/>
        <v>116</v>
      </c>
      <c r="Q661" s="263" t="str">
        <f t="shared" si="57"/>
        <v/>
      </c>
      <c r="R661" s="270"/>
    </row>
    <row r="662" spans="1:18" x14ac:dyDescent="0.2">
      <c r="A662" s="263" t="s">
        <v>3695</v>
      </c>
      <c r="B662" s="264" t="str">
        <f t="shared" si="55"/>
        <v>probend02</v>
      </c>
      <c r="C662" s="264" t="str">
        <f t="shared" si="56"/>
        <v>AKTUELL</v>
      </c>
      <c r="D662" s="265" t="s">
        <v>3694</v>
      </c>
      <c r="E662" s="286" t="s">
        <v>787</v>
      </c>
      <c r="F662" s="284" t="s">
        <v>583</v>
      </c>
      <c r="G662" s="287">
        <v>0</v>
      </c>
      <c r="H662" s="271" t="s">
        <v>449</v>
      </c>
      <c r="I662" s="266">
        <v>0</v>
      </c>
      <c r="J662" s="268"/>
      <c r="K662" s="264" t="str">
        <f t="shared" si="59"/>
        <v>N.23.2</v>
      </c>
      <c r="N662" s="89" t="s">
        <v>3193</v>
      </c>
      <c r="O662" s="89" t="s">
        <v>3193</v>
      </c>
      <c r="P662" s="89">
        <f t="shared" si="58"/>
        <v>116</v>
      </c>
      <c r="Q662" s="263" t="str">
        <f t="shared" si="57"/>
        <v>nrwa_probend02</v>
      </c>
      <c r="R662" s="270" t="s">
        <v>1379</v>
      </c>
    </row>
    <row r="663" spans="1:18" x14ac:dyDescent="0.2">
      <c r="A663" s="263" t="s">
        <v>3342</v>
      </c>
      <c r="B663" s="264" t="str">
        <f t="shared" si="55"/>
        <v/>
      </c>
      <c r="C663" s="264" t="str">
        <f t="shared" si="56"/>
        <v/>
      </c>
      <c r="D663" s="265"/>
      <c r="E663" s="286"/>
      <c r="F663" s="284" t="s">
        <v>656</v>
      </c>
      <c r="G663" s="287">
        <v>1</v>
      </c>
      <c r="H663" s="271"/>
      <c r="I663" s="266"/>
      <c r="J663" s="268"/>
      <c r="K663" s="264" t="str">
        <f t="shared" si="59"/>
        <v/>
      </c>
      <c r="N663" s="89" t="s">
        <v>3193</v>
      </c>
      <c r="P663" s="89">
        <f t="shared" si="58"/>
        <v>116</v>
      </c>
      <c r="Q663" s="263" t="str">
        <f t="shared" si="57"/>
        <v/>
      </c>
      <c r="R663" s="270"/>
    </row>
    <row r="664" spans="1:18" x14ac:dyDescent="0.2">
      <c r="A664" s="263" t="s">
        <v>3342</v>
      </c>
      <c r="B664" s="264" t="str">
        <f t="shared" si="55"/>
        <v/>
      </c>
      <c r="C664" s="264" t="str">
        <f t="shared" si="56"/>
        <v/>
      </c>
      <c r="D664" s="265"/>
      <c r="E664" s="286"/>
      <c r="F664" s="284" t="s">
        <v>657</v>
      </c>
      <c r="G664" s="287">
        <v>2</v>
      </c>
      <c r="H664" s="271"/>
      <c r="I664" s="266"/>
      <c r="J664" s="268"/>
      <c r="K664" s="264" t="str">
        <f t="shared" si="59"/>
        <v/>
      </c>
      <c r="N664" s="89" t="s">
        <v>3193</v>
      </c>
      <c r="P664" s="89">
        <f t="shared" si="58"/>
        <v>116</v>
      </c>
      <c r="Q664" s="263" t="str">
        <f t="shared" si="57"/>
        <v/>
      </c>
      <c r="R664" s="270"/>
    </row>
    <row r="665" spans="1:18" x14ac:dyDescent="0.2">
      <c r="A665" s="263" t="s">
        <v>3342</v>
      </c>
      <c r="B665" s="264" t="str">
        <f t="shared" si="55"/>
        <v/>
      </c>
      <c r="C665" s="264" t="str">
        <f t="shared" si="56"/>
        <v/>
      </c>
      <c r="D665" s="265"/>
      <c r="E665" s="286"/>
      <c r="F665" s="284" t="s">
        <v>658</v>
      </c>
      <c r="G665" s="287">
        <v>3</v>
      </c>
      <c r="H665" s="271"/>
      <c r="I665" s="266"/>
      <c r="J665" s="268"/>
      <c r="K665" s="264" t="str">
        <f t="shared" si="59"/>
        <v/>
      </c>
      <c r="N665" s="89" t="s">
        <v>3193</v>
      </c>
      <c r="P665" s="89">
        <f t="shared" si="58"/>
        <v>116</v>
      </c>
      <c r="Q665" s="263" t="str">
        <f t="shared" si="57"/>
        <v/>
      </c>
      <c r="R665" s="270"/>
    </row>
    <row r="666" spans="1:18" x14ac:dyDescent="0.2">
      <c r="A666" s="263" t="s">
        <v>3342</v>
      </c>
      <c r="B666" s="264" t="str">
        <f t="shared" si="55"/>
        <v/>
      </c>
      <c r="C666" s="264" t="str">
        <f t="shared" si="56"/>
        <v/>
      </c>
      <c r="D666" s="265"/>
      <c r="E666" s="286"/>
      <c r="F666" s="284" t="s">
        <v>786</v>
      </c>
      <c r="G666" s="287">
        <v>4</v>
      </c>
      <c r="H666" s="271"/>
      <c r="I666" s="266"/>
      <c r="J666" s="268"/>
      <c r="K666" s="264" t="str">
        <f t="shared" si="59"/>
        <v/>
      </c>
      <c r="N666" s="89" t="s">
        <v>3193</v>
      </c>
      <c r="P666" s="89">
        <f t="shared" si="58"/>
        <v>116</v>
      </c>
      <c r="Q666" s="263" t="str">
        <f t="shared" si="57"/>
        <v/>
      </c>
      <c r="R666" s="270"/>
    </row>
    <row r="667" spans="1:18" x14ac:dyDescent="0.2">
      <c r="A667" s="263" t="s">
        <v>3696</v>
      </c>
      <c r="B667" s="264" t="str">
        <f t="shared" si="55"/>
        <v>probend03</v>
      </c>
      <c r="C667" s="264" t="str">
        <f t="shared" si="56"/>
        <v>AKTUELL</v>
      </c>
      <c r="D667" s="265" t="s">
        <v>3694</v>
      </c>
      <c r="E667" s="286" t="s">
        <v>788</v>
      </c>
      <c r="F667" s="284" t="s">
        <v>583</v>
      </c>
      <c r="G667" s="287">
        <v>0</v>
      </c>
      <c r="H667" s="271" t="s">
        <v>449</v>
      </c>
      <c r="I667" s="266">
        <v>0</v>
      </c>
      <c r="J667" s="268"/>
      <c r="K667" s="264" t="str">
        <f t="shared" si="59"/>
        <v>N.23.3</v>
      </c>
      <c r="N667" s="89" t="s">
        <v>3193</v>
      </c>
      <c r="O667" s="89" t="s">
        <v>3193</v>
      </c>
      <c r="P667" s="89">
        <f t="shared" si="58"/>
        <v>116</v>
      </c>
      <c r="Q667" s="263" t="str">
        <f t="shared" si="57"/>
        <v>nrwa_probend03</v>
      </c>
      <c r="R667" s="270" t="s">
        <v>1380</v>
      </c>
    </row>
    <row r="668" spans="1:18" x14ac:dyDescent="0.2">
      <c r="A668" s="263" t="s">
        <v>3342</v>
      </c>
      <c r="B668" s="264" t="str">
        <f t="shared" si="55"/>
        <v/>
      </c>
      <c r="C668" s="264" t="str">
        <f t="shared" si="56"/>
        <v/>
      </c>
      <c r="D668" s="265"/>
      <c r="E668" s="286"/>
      <c r="F668" s="284" t="s">
        <v>656</v>
      </c>
      <c r="G668" s="287">
        <v>1</v>
      </c>
      <c r="H668" s="271"/>
      <c r="I668" s="266"/>
      <c r="J668" s="268"/>
      <c r="K668" s="264" t="str">
        <f t="shared" si="59"/>
        <v/>
      </c>
      <c r="N668" s="89" t="s">
        <v>3193</v>
      </c>
      <c r="P668" s="89">
        <f t="shared" si="58"/>
        <v>116</v>
      </c>
      <c r="Q668" s="263" t="str">
        <f t="shared" si="57"/>
        <v/>
      </c>
      <c r="R668" s="270"/>
    </row>
    <row r="669" spans="1:18" x14ac:dyDescent="0.2">
      <c r="A669" s="263" t="s">
        <v>3342</v>
      </c>
      <c r="B669" s="264" t="str">
        <f t="shared" si="55"/>
        <v/>
      </c>
      <c r="C669" s="264" t="str">
        <f t="shared" si="56"/>
        <v/>
      </c>
      <c r="D669" s="265"/>
      <c r="E669" s="286"/>
      <c r="F669" s="284" t="s">
        <v>657</v>
      </c>
      <c r="G669" s="287">
        <v>2</v>
      </c>
      <c r="H669" s="271"/>
      <c r="I669" s="266"/>
      <c r="J669" s="268"/>
      <c r="K669" s="264" t="str">
        <f t="shared" si="59"/>
        <v/>
      </c>
      <c r="N669" s="89" t="s">
        <v>3193</v>
      </c>
      <c r="P669" s="89">
        <f t="shared" si="58"/>
        <v>116</v>
      </c>
      <c r="Q669" s="263" t="str">
        <f t="shared" si="57"/>
        <v/>
      </c>
      <c r="R669" s="270"/>
    </row>
    <row r="670" spans="1:18" x14ac:dyDescent="0.2">
      <c r="A670" s="263" t="s">
        <v>3342</v>
      </c>
      <c r="B670" s="264" t="str">
        <f t="shared" si="55"/>
        <v/>
      </c>
      <c r="C670" s="264" t="str">
        <f t="shared" si="56"/>
        <v/>
      </c>
      <c r="D670" s="265"/>
      <c r="E670" s="286"/>
      <c r="F670" s="284" t="s">
        <v>658</v>
      </c>
      <c r="G670" s="287">
        <v>3</v>
      </c>
      <c r="H670" s="271"/>
      <c r="I670" s="266"/>
      <c r="J670" s="268"/>
      <c r="K670" s="264" t="str">
        <f t="shared" si="59"/>
        <v/>
      </c>
      <c r="N670" s="89" t="s">
        <v>3193</v>
      </c>
      <c r="P670" s="89">
        <f t="shared" si="58"/>
        <v>116</v>
      </c>
      <c r="Q670" s="263" t="str">
        <f t="shared" si="57"/>
        <v/>
      </c>
      <c r="R670" s="270"/>
    </row>
    <row r="671" spans="1:18" x14ac:dyDescent="0.2">
      <c r="A671" s="263" t="s">
        <v>3342</v>
      </c>
      <c r="B671" s="264" t="str">
        <f t="shared" si="55"/>
        <v/>
      </c>
      <c r="C671" s="264" t="str">
        <f t="shared" si="56"/>
        <v/>
      </c>
      <c r="D671" s="265"/>
      <c r="E671" s="286"/>
      <c r="F671" s="284" t="s">
        <v>786</v>
      </c>
      <c r="G671" s="287">
        <v>4</v>
      </c>
      <c r="H671" s="271"/>
      <c r="I671" s="266"/>
      <c r="J671" s="268"/>
      <c r="K671" s="264" t="str">
        <f t="shared" si="59"/>
        <v/>
      </c>
      <c r="N671" s="89" t="s">
        <v>3193</v>
      </c>
      <c r="P671" s="89">
        <f t="shared" si="58"/>
        <v>116</v>
      </c>
      <c r="Q671" s="263" t="str">
        <f t="shared" si="57"/>
        <v/>
      </c>
      <c r="R671" s="270"/>
    </row>
    <row r="672" spans="1:18" x14ac:dyDescent="0.2">
      <c r="A672" s="263" t="s">
        <v>3697</v>
      </c>
      <c r="B672" s="264" t="str">
        <f t="shared" si="55"/>
        <v>probend04</v>
      </c>
      <c r="C672" s="264" t="str">
        <f t="shared" si="56"/>
        <v>AKTUELL</v>
      </c>
      <c r="D672" s="265" t="s">
        <v>3694</v>
      </c>
      <c r="E672" s="286" t="s">
        <v>789</v>
      </c>
      <c r="F672" s="284" t="s">
        <v>583</v>
      </c>
      <c r="G672" s="287">
        <v>0</v>
      </c>
      <c r="H672" s="271" t="s">
        <v>449</v>
      </c>
      <c r="I672" s="266">
        <v>0</v>
      </c>
      <c r="J672" s="268"/>
      <c r="K672" s="264" t="str">
        <f t="shared" si="59"/>
        <v>N.23.4</v>
      </c>
      <c r="N672" s="89" t="s">
        <v>3193</v>
      </c>
      <c r="O672" s="89" t="s">
        <v>3193</v>
      </c>
      <c r="P672" s="89">
        <f t="shared" si="58"/>
        <v>116</v>
      </c>
      <c r="Q672" s="263" t="str">
        <f t="shared" si="57"/>
        <v>nrwa_probend04</v>
      </c>
      <c r="R672" s="270" t="s">
        <v>1381</v>
      </c>
    </row>
    <row r="673" spans="1:18" x14ac:dyDescent="0.2">
      <c r="A673" s="263" t="s">
        <v>3342</v>
      </c>
      <c r="B673" s="264" t="str">
        <f t="shared" si="55"/>
        <v/>
      </c>
      <c r="C673" s="264" t="str">
        <f t="shared" si="56"/>
        <v/>
      </c>
      <c r="D673" s="265"/>
      <c r="E673" s="286"/>
      <c r="F673" s="284" t="s">
        <v>656</v>
      </c>
      <c r="G673" s="287">
        <v>1</v>
      </c>
      <c r="H673" s="271"/>
      <c r="I673" s="266"/>
      <c r="J673" s="268"/>
      <c r="K673" s="264" t="str">
        <f t="shared" si="59"/>
        <v/>
      </c>
      <c r="N673" s="89" t="s">
        <v>3193</v>
      </c>
      <c r="P673" s="89">
        <f t="shared" si="58"/>
        <v>116</v>
      </c>
      <c r="Q673" s="263" t="str">
        <f t="shared" si="57"/>
        <v/>
      </c>
      <c r="R673" s="270"/>
    </row>
    <row r="674" spans="1:18" x14ac:dyDescent="0.2">
      <c r="A674" s="263" t="s">
        <v>3342</v>
      </c>
      <c r="B674" s="264" t="str">
        <f t="shared" si="55"/>
        <v/>
      </c>
      <c r="C674" s="264" t="str">
        <f t="shared" si="56"/>
        <v/>
      </c>
      <c r="D674" s="265"/>
      <c r="E674" s="286"/>
      <c r="F674" s="284" t="s">
        <v>657</v>
      </c>
      <c r="G674" s="287">
        <v>2</v>
      </c>
      <c r="H674" s="271"/>
      <c r="I674" s="266"/>
      <c r="J674" s="268"/>
      <c r="K674" s="264" t="str">
        <f t="shared" si="59"/>
        <v/>
      </c>
      <c r="N674" s="89" t="s">
        <v>3193</v>
      </c>
      <c r="P674" s="89">
        <f t="shared" si="58"/>
        <v>116</v>
      </c>
      <c r="Q674" s="263" t="str">
        <f t="shared" si="57"/>
        <v/>
      </c>
      <c r="R674" s="270"/>
    </row>
    <row r="675" spans="1:18" x14ac:dyDescent="0.2">
      <c r="A675" s="263" t="s">
        <v>3342</v>
      </c>
      <c r="B675" s="264" t="str">
        <f t="shared" si="55"/>
        <v/>
      </c>
      <c r="C675" s="264" t="str">
        <f t="shared" si="56"/>
        <v/>
      </c>
      <c r="D675" s="265"/>
      <c r="E675" s="286"/>
      <c r="F675" s="284" t="s">
        <v>658</v>
      </c>
      <c r="G675" s="287">
        <v>3</v>
      </c>
      <c r="H675" s="271"/>
      <c r="I675" s="266"/>
      <c r="J675" s="268"/>
      <c r="K675" s="264" t="str">
        <f t="shared" si="59"/>
        <v/>
      </c>
      <c r="N675" s="89" t="s">
        <v>3193</v>
      </c>
      <c r="P675" s="89">
        <f t="shared" si="58"/>
        <v>116</v>
      </c>
      <c r="Q675" s="263" t="str">
        <f t="shared" si="57"/>
        <v/>
      </c>
      <c r="R675" s="270"/>
    </row>
    <row r="676" spans="1:18" x14ac:dyDescent="0.2">
      <c r="A676" s="263" t="s">
        <v>3342</v>
      </c>
      <c r="B676" s="264" t="str">
        <f t="shared" si="55"/>
        <v/>
      </c>
      <c r="C676" s="264" t="str">
        <f t="shared" si="56"/>
        <v/>
      </c>
      <c r="D676" s="265"/>
      <c r="E676" s="286"/>
      <c r="F676" s="284" t="s">
        <v>786</v>
      </c>
      <c r="G676" s="287">
        <v>4</v>
      </c>
      <c r="H676" s="271"/>
      <c r="I676" s="266"/>
      <c r="J676" s="268"/>
      <c r="K676" s="264" t="str">
        <f t="shared" si="59"/>
        <v/>
      </c>
      <c r="N676" s="89" t="s">
        <v>3193</v>
      </c>
      <c r="P676" s="89">
        <f t="shared" si="58"/>
        <v>116</v>
      </c>
      <c r="Q676" s="263" t="str">
        <f t="shared" si="57"/>
        <v/>
      </c>
      <c r="R676" s="270"/>
    </row>
    <row r="677" spans="1:18" x14ac:dyDescent="0.2">
      <c r="A677" s="263" t="s">
        <v>3698</v>
      </c>
      <c r="B677" s="264" t="str">
        <f t="shared" si="55"/>
        <v>probend05</v>
      </c>
      <c r="C677" s="264" t="str">
        <f t="shared" si="56"/>
        <v>AKTUELL</v>
      </c>
      <c r="D677" s="265" t="s">
        <v>3694</v>
      </c>
      <c r="E677" s="286" t="s">
        <v>790</v>
      </c>
      <c r="F677" s="284" t="s">
        <v>583</v>
      </c>
      <c r="G677" s="287">
        <v>0</v>
      </c>
      <c r="H677" s="271" t="s">
        <v>449</v>
      </c>
      <c r="I677" s="266">
        <v>0</v>
      </c>
      <c r="J677" s="268"/>
      <c r="K677" s="264" t="str">
        <f t="shared" si="59"/>
        <v>N.23.5</v>
      </c>
      <c r="N677" s="89" t="s">
        <v>3193</v>
      </c>
      <c r="O677" s="89" t="s">
        <v>3193</v>
      </c>
      <c r="P677" s="89">
        <f t="shared" si="58"/>
        <v>116</v>
      </c>
      <c r="Q677" s="263" t="str">
        <f t="shared" si="57"/>
        <v>nrwa_probend05</v>
      </c>
      <c r="R677" s="270" t="s">
        <v>1382</v>
      </c>
    </row>
    <row r="678" spans="1:18" x14ac:dyDescent="0.2">
      <c r="A678" s="263" t="s">
        <v>3342</v>
      </c>
      <c r="B678" s="264" t="str">
        <f t="shared" si="55"/>
        <v/>
      </c>
      <c r="C678" s="264" t="str">
        <f t="shared" si="56"/>
        <v/>
      </c>
      <c r="D678" s="265"/>
      <c r="E678" s="286"/>
      <c r="F678" s="284" t="s">
        <v>656</v>
      </c>
      <c r="G678" s="287">
        <v>1</v>
      </c>
      <c r="H678" s="271"/>
      <c r="I678" s="266"/>
      <c r="J678" s="268"/>
      <c r="K678" s="264" t="str">
        <f t="shared" si="59"/>
        <v/>
      </c>
      <c r="N678" s="89" t="s">
        <v>3193</v>
      </c>
      <c r="P678" s="89">
        <f t="shared" si="58"/>
        <v>116</v>
      </c>
      <c r="Q678" s="263" t="str">
        <f t="shared" si="57"/>
        <v/>
      </c>
      <c r="R678" s="270"/>
    </row>
    <row r="679" spans="1:18" x14ac:dyDescent="0.2">
      <c r="A679" s="263" t="s">
        <v>3342</v>
      </c>
      <c r="B679" s="264" t="str">
        <f t="shared" si="55"/>
        <v/>
      </c>
      <c r="C679" s="264" t="str">
        <f t="shared" si="56"/>
        <v/>
      </c>
      <c r="D679" s="265"/>
      <c r="E679" s="286"/>
      <c r="F679" s="284" t="s">
        <v>657</v>
      </c>
      <c r="G679" s="287">
        <v>2</v>
      </c>
      <c r="H679" s="271"/>
      <c r="I679" s="266"/>
      <c r="J679" s="268"/>
      <c r="K679" s="264" t="str">
        <f t="shared" si="59"/>
        <v/>
      </c>
      <c r="N679" s="89" t="s">
        <v>3193</v>
      </c>
      <c r="P679" s="89">
        <f t="shared" si="58"/>
        <v>116</v>
      </c>
      <c r="Q679" s="263" t="str">
        <f t="shared" si="57"/>
        <v/>
      </c>
      <c r="R679" s="270"/>
    </row>
    <row r="680" spans="1:18" x14ac:dyDescent="0.2">
      <c r="A680" s="263" t="s">
        <v>3342</v>
      </c>
      <c r="B680" s="264" t="str">
        <f t="shared" si="55"/>
        <v/>
      </c>
      <c r="C680" s="264" t="str">
        <f t="shared" si="56"/>
        <v/>
      </c>
      <c r="D680" s="265"/>
      <c r="E680" s="286"/>
      <c r="F680" s="284" t="s">
        <v>658</v>
      </c>
      <c r="G680" s="287">
        <v>3</v>
      </c>
      <c r="H680" s="271"/>
      <c r="I680" s="266"/>
      <c r="J680" s="268"/>
      <c r="K680" s="264" t="str">
        <f t="shared" si="59"/>
        <v/>
      </c>
      <c r="N680" s="89" t="s">
        <v>3193</v>
      </c>
      <c r="P680" s="89">
        <f t="shared" si="58"/>
        <v>116</v>
      </c>
      <c r="Q680" s="263" t="str">
        <f t="shared" si="57"/>
        <v/>
      </c>
      <c r="R680" s="270"/>
    </row>
    <row r="681" spans="1:18" x14ac:dyDescent="0.2">
      <c r="A681" s="263" t="s">
        <v>3342</v>
      </c>
      <c r="B681" s="264" t="str">
        <f t="shared" si="55"/>
        <v/>
      </c>
      <c r="C681" s="264" t="str">
        <f t="shared" si="56"/>
        <v/>
      </c>
      <c r="D681" s="265"/>
      <c r="E681" s="286"/>
      <c r="F681" s="284" t="s">
        <v>786</v>
      </c>
      <c r="G681" s="287">
        <v>4</v>
      </c>
      <c r="H681" s="271"/>
      <c r="I681" s="266"/>
      <c r="J681" s="268"/>
      <c r="K681" s="264" t="str">
        <f t="shared" si="59"/>
        <v/>
      </c>
      <c r="N681" s="89" t="s">
        <v>3193</v>
      </c>
      <c r="P681" s="89">
        <f t="shared" si="58"/>
        <v>116</v>
      </c>
      <c r="Q681" s="263" t="str">
        <f t="shared" si="57"/>
        <v/>
      </c>
      <c r="R681" s="270"/>
    </row>
    <row r="682" spans="1:18" x14ac:dyDescent="0.2">
      <c r="A682" s="263" t="s">
        <v>3699</v>
      </c>
      <c r="B682" s="264" t="str">
        <f t="shared" si="55"/>
        <v>probend06</v>
      </c>
      <c r="C682" s="264" t="str">
        <f t="shared" si="56"/>
        <v>AKTUELL</v>
      </c>
      <c r="D682" s="265" t="s">
        <v>3694</v>
      </c>
      <c r="E682" s="286" t="s">
        <v>791</v>
      </c>
      <c r="F682" s="284" t="s">
        <v>583</v>
      </c>
      <c r="G682" s="287">
        <v>0</v>
      </c>
      <c r="H682" s="271" t="s">
        <v>449</v>
      </c>
      <c r="I682" s="266">
        <v>0</v>
      </c>
      <c r="J682" s="268"/>
      <c r="K682" s="264" t="str">
        <f t="shared" si="59"/>
        <v>N.23.6</v>
      </c>
      <c r="N682" s="89" t="s">
        <v>3193</v>
      </c>
      <c r="O682" s="89" t="s">
        <v>3193</v>
      </c>
      <c r="P682" s="89">
        <f t="shared" si="58"/>
        <v>116</v>
      </c>
      <c r="Q682" s="263" t="str">
        <f t="shared" si="57"/>
        <v>nrwa_probend06</v>
      </c>
      <c r="R682" s="270" t="s">
        <v>1383</v>
      </c>
    </row>
    <row r="683" spans="1:18" x14ac:dyDescent="0.2">
      <c r="A683" s="263" t="s">
        <v>3342</v>
      </c>
      <c r="B683" s="264" t="str">
        <f t="shared" si="55"/>
        <v/>
      </c>
      <c r="C683" s="264" t="str">
        <f t="shared" si="56"/>
        <v/>
      </c>
      <c r="D683" s="265"/>
      <c r="E683" s="286"/>
      <c r="F683" s="284" t="s">
        <v>656</v>
      </c>
      <c r="G683" s="287">
        <v>1</v>
      </c>
      <c r="H683" s="271"/>
      <c r="I683" s="266"/>
      <c r="J683" s="268"/>
      <c r="K683" s="264" t="str">
        <f t="shared" si="59"/>
        <v/>
      </c>
      <c r="N683" s="89" t="s">
        <v>3193</v>
      </c>
      <c r="P683" s="89">
        <f t="shared" si="58"/>
        <v>116</v>
      </c>
      <c r="Q683" s="263" t="str">
        <f t="shared" si="57"/>
        <v/>
      </c>
      <c r="R683" s="270"/>
    </row>
    <row r="684" spans="1:18" x14ac:dyDescent="0.2">
      <c r="A684" s="263" t="s">
        <v>3342</v>
      </c>
      <c r="B684" s="264" t="str">
        <f t="shared" si="55"/>
        <v/>
      </c>
      <c r="C684" s="264" t="str">
        <f t="shared" si="56"/>
        <v/>
      </c>
      <c r="D684" s="265"/>
      <c r="E684" s="286"/>
      <c r="F684" s="284" t="s">
        <v>657</v>
      </c>
      <c r="G684" s="287">
        <v>2</v>
      </c>
      <c r="H684" s="271"/>
      <c r="I684" s="266"/>
      <c r="J684" s="268"/>
      <c r="K684" s="264" t="str">
        <f t="shared" si="59"/>
        <v/>
      </c>
      <c r="N684" s="89" t="s">
        <v>3193</v>
      </c>
      <c r="P684" s="89">
        <f t="shared" si="58"/>
        <v>116</v>
      </c>
      <c r="Q684" s="263" t="str">
        <f t="shared" si="57"/>
        <v/>
      </c>
      <c r="R684" s="270"/>
    </row>
    <row r="685" spans="1:18" x14ac:dyDescent="0.2">
      <c r="A685" s="263" t="s">
        <v>3342</v>
      </c>
      <c r="B685" s="264" t="str">
        <f t="shared" si="55"/>
        <v/>
      </c>
      <c r="C685" s="264" t="str">
        <f t="shared" si="56"/>
        <v/>
      </c>
      <c r="D685" s="265"/>
      <c r="E685" s="286"/>
      <c r="F685" s="284" t="s">
        <v>658</v>
      </c>
      <c r="G685" s="287">
        <v>3</v>
      </c>
      <c r="H685" s="271"/>
      <c r="I685" s="266"/>
      <c r="J685" s="268"/>
      <c r="K685" s="264" t="str">
        <f t="shared" si="59"/>
        <v/>
      </c>
      <c r="N685" s="89" t="s">
        <v>3193</v>
      </c>
      <c r="P685" s="89">
        <f t="shared" si="58"/>
        <v>116</v>
      </c>
      <c r="Q685" s="263" t="str">
        <f t="shared" si="57"/>
        <v/>
      </c>
      <c r="R685" s="270"/>
    </row>
    <row r="686" spans="1:18" x14ac:dyDescent="0.2">
      <c r="A686" s="263" t="s">
        <v>3342</v>
      </c>
      <c r="B686" s="264" t="str">
        <f t="shared" si="55"/>
        <v/>
      </c>
      <c r="C686" s="264" t="str">
        <f t="shared" si="56"/>
        <v/>
      </c>
      <c r="D686" s="265"/>
      <c r="E686" s="286"/>
      <c r="F686" s="284" t="s">
        <v>786</v>
      </c>
      <c r="G686" s="287">
        <v>4</v>
      </c>
      <c r="H686" s="271"/>
      <c r="I686" s="266"/>
      <c r="J686" s="268"/>
      <c r="K686" s="264" t="str">
        <f t="shared" si="59"/>
        <v/>
      </c>
      <c r="N686" s="89" t="s">
        <v>3193</v>
      </c>
      <c r="P686" s="89">
        <f t="shared" si="58"/>
        <v>116</v>
      </c>
      <c r="Q686" s="263" t="str">
        <f t="shared" si="57"/>
        <v/>
      </c>
      <c r="R686" s="270"/>
    </row>
    <row r="687" spans="1:18" x14ac:dyDescent="0.2">
      <c r="A687" s="263" t="s">
        <v>3700</v>
      </c>
      <c r="B687" s="264" t="str">
        <f t="shared" si="55"/>
        <v>probend07</v>
      </c>
      <c r="C687" s="264" t="str">
        <f t="shared" si="56"/>
        <v>AKTUELL</v>
      </c>
      <c r="D687" s="265" t="s">
        <v>3694</v>
      </c>
      <c r="E687" s="286" t="s">
        <v>792</v>
      </c>
      <c r="F687" s="284" t="s">
        <v>583</v>
      </c>
      <c r="G687" s="287">
        <v>0</v>
      </c>
      <c r="H687" s="271" t="s">
        <v>449</v>
      </c>
      <c r="I687" s="266">
        <v>0</v>
      </c>
      <c r="J687" s="268"/>
      <c r="K687" s="264" t="str">
        <f t="shared" si="59"/>
        <v>N.23.7</v>
      </c>
      <c r="N687" s="89" t="s">
        <v>3193</v>
      </c>
      <c r="O687" s="89" t="s">
        <v>3193</v>
      </c>
      <c r="P687" s="89">
        <f t="shared" si="58"/>
        <v>116</v>
      </c>
      <c r="Q687" s="263" t="str">
        <f t="shared" si="57"/>
        <v>nrwa_probend07</v>
      </c>
      <c r="R687" s="270" t="s">
        <v>1384</v>
      </c>
    </row>
    <row r="688" spans="1:18" x14ac:dyDescent="0.2">
      <c r="A688" s="263" t="s">
        <v>3342</v>
      </c>
      <c r="B688" s="264" t="str">
        <f t="shared" si="55"/>
        <v/>
      </c>
      <c r="C688" s="264" t="str">
        <f t="shared" si="56"/>
        <v/>
      </c>
      <c r="D688" s="265"/>
      <c r="E688" s="286"/>
      <c r="F688" s="284" t="s">
        <v>656</v>
      </c>
      <c r="G688" s="287">
        <v>1</v>
      </c>
      <c r="H688" s="271"/>
      <c r="I688" s="266"/>
      <c r="J688" s="268"/>
      <c r="K688" s="264" t="str">
        <f t="shared" si="59"/>
        <v/>
      </c>
      <c r="N688" s="89" t="s">
        <v>3193</v>
      </c>
      <c r="P688" s="89">
        <f t="shared" si="58"/>
        <v>116</v>
      </c>
      <c r="Q688" s="263" t="str">
        <f t="shared" si="57"/>
        <v/>
      </c>
      <c r="R688" s="270"/>
    </row>
    <row r="689" spans="1:18" x14ac:dyDescent="0.2">
      <c r="A689" s="263" t="s">
        <v>3342</v>
      </c>
      <c r="B689" s="264" t="str">
        <f t="shared" si="55"/>
        <v/>
      </c>
      <c r="C689" s="264" t="str">
        <f t="shared" si="56"/>
        <v/>
      </c>
      <c r="D689" s="265"/>
      <c r="E689" s="286"/>
      <c r="F689" s="284" t="s">
        <v>657</v>
      </c>
      <c r="G689" s="287">
        <v>2</v>
      </c>
      <c r="H689" s="271"/>
      <c r="I689" s="266"/>
      <c r="J689" s="268"/>
      <c r="K689" s="264" t="str">
        <f t="shared" si="59"/>
        <v/>
      </c>
      <c r="N689" s="89" t="s">
        <v>3193</v>
      </c>
      <c r="P689" s="89">
        <f t="shared" si="58"/>
        <v>116</v>
      </c>
      <c r="Q689" s="263" t="str">
        <f t="shared" si="57"/>
        <v/>
      </c>
      <c r="R689" s="270"/>
    </row>
    <row r="690" spans="1:18" x14ac:dyDescent="0.2">
      <c r="A690" s="263" t="s">
        <v>3342</v>
      </c>
      <c r="B690" s="264" t="str">
        <f t="shared" si="55"/>
        <v/>
      </c>
      <c r="C690" s="264" t="str">
        <f t="shared" si="56"/>
        <v/>
      </c>
      <c r="D690" s="265"/>
      <c r="E690" s="286"/>
      <c r="F690" s="284" t="s">
        <v>658</v>
      </c>
      <c r="G690" s="287">
        <v>3</v>
      </c>
      <c r="H690" s="271"/>
      <c r="I690" s="266"/>
      <c r="J690" s="268"/>
      <c r="K690" s="264" t="str">
        <f t="shared" si="59"/>
        <v/>
      </c>
      <c r="N690" s="89" t="s">
        <v>3193</v>
      </c>
      <c r="P690" s="89">
        <f t="shared" si="58"/>
        <v>116</v>
      </c>
      <c r="Q690" s="263" t="str">
        <f t="shared" si="57"/>
        <v/>
      </c>
      <c r="R690" s="270"/>
    </row>
    <row r="691" spans="1:18" x14ac:dyDescent="0.2">
      <c r="A691" s="263" t="s">
        <v>3342</v>
      </c>
      <c r="B691" s="264" t="str">
        <f t="shared" si="55"/>
        <v/>
      </c>
      <c r="C691" s="264" t="str">
        <f t="shared" si="56"/>
        <v/>
      </c>
      <c r="D691" s="265"/>
      <c r="E691" s="286"/>
      <c r="F691" s="284" t="s">
        <v>786</v>
      </c>
      <c r="G691" s="287">
        <v>4</v>
      </c>
      <c r="H691" s="271"/>
      <c r="I691" s="266"/>
      <c r="J691" s="268"/>
      <c r="K691" s="264" t="str">
        <f t="shared" si="59"/>
        <v/>
      </c>
      <c r="N691" s="89" t="s">
        <v>3193</v>
      </c>
      <c r="P691" s="89">
        <f t="shared" si="58"/>
        <v>116</v>
      </c>
      <c r="Q691" s="263" t="str">
        <f t="shared" si="57"/>
        <v/>
      </c>
      <c r="R691" s="270"/>
    </row>
    <row r="692" spans="1:18" x14ac:dyDescent="0.2">
      <c r="A692" s="263" t="s">
        <v>3701</v>
      </c>
      <c r="B692" s="264" t="str">
        <f t="shared" si="55"/>
        <v>probend08</v>
      </c>
      <c r="C692" s="264" t="str">
        <f t="shared" si="56"/>
        <v>AKTUELL</v>
      </c>
      <c r="D692" s="265" t="s">
        <v>3694</v>
      </c>
      <c r="E692" s="286" t="s">
        <v>793</v>
      </c>
      <c r="F692" s="284" t="s">
        <v>583</v>
      </c>
      <c r="G692" s="287">
        <v>0</v>
      </c>
      <c r="H692" s="271" t="s">
        <v>449</v>
      </c>
      <c r="I692" s="266">
        <v>0</v>
      </c>
      <c r="J692" s="268"/>
      <c r="K692" s="264" t="str">
        <f t="shared" si="59"/>
        <v>N.23.8</v>
      </c>
      <c r="N692" s="89" t="s">
        <v>3193</v>
      </c>
      <c r="O692" s="89" t="s">
        <v>3193</v>
      </c>
      <c r="P692" s="89">
        <f t="shared" si="58"/>
        <v>116</v>
      </c>
      <c r="Q692" s="263" t="str">
        <f t="shared" si="57"/>
        <v>nrwa_probend08</v>
      </c>
      <c r="R692" s="270" t="s">
        <v>1385</v>
      </c>
    </row>
    <row r="693" spans="1:18" x14ac:dyDescent="0.2">
      <c r="A693" s="263" t="s">
        <v>3342</v>
      </c>
      <c r="B693" s="264" t="str">
        <f t="shared" si="55"/>
        <v/>
      </c>
      <c r="C693" s="264" t="str">
        <f t="shared" si="56"/>
        <v/>
      </c>
      <c r="D693" s="265"/>
      <c r="E693" s="286"/>
      <c r="F693" s="284" t="s">
        <v>656</v>
      </c>
      <c r="G693" s="287">
        <v>1</v>
      </c>
      <c r="H693" s="271"/>
      <c r="I693" s="266"/>
      <c r="J693" s="268"/>
      <c r="K693" s="264" t="str">
        <f t="shared" si="59"/>
        <v/>
      </c>
      <c r="N693" s="89" t="s">
        <v>3193</v>
      </c>
      <c r="P693" s="89">
        <f t="shared" si="58"/>
        <v>116</v>
      </c>
      <c r="Q693" s="263" t="str">
        <f t="shared" si="57"/>
        <v/>
      </c>
      <c r="R693" s="270"/>
    </row>
    <row r="694" spans="1:18" x14ac:dyDescent="0.2">
      <c r="A694" s="263" t="s">
        <v>3342</v>
      </c>
      <c r="B694" s="264" t="str">
        <f t="shared" si="55"/>
        <v/>
      </c>
      <c r="C694" s="264" t="str">
        <f t="shared" si="56"/>
        <v/>
      </c>
      <c r="D694" s="265"/>
      <c r="E694" s="286"/>
      <c r="F694" s="284" t="s">
        <v>657</v>
      </c>
      <c r="G694" s="287">
        <v>2</v>
      </c>
      <c r="H694" s="271"/>
      <c r="I694" s="266"/>
      <c r="J694" s="268"/>
      <c r="K694" s="264" t="str">
        <f t="shared" si="59"/>
        <v/>
      </c>
      <c r="N694" s="89" t="s">
        <v>3193</v>
      </c>
      <c r="P694" s="89">
        <f t="shared" si="58"/>
        <v>116</v>
      </c>
      <c r="Q694" s="263" t="str">
        <f t="shared" si="57"/>
        <v/>
      </c>
      <c r="R694" s="270"/>
    </row>
    <row r="695" spans="1:18" x14ac:dyDescent="0.2">
      <c r="A695" s="263" t="s">
        <v>3342</v>
      </c>
      <c r="B695" s="264" t="str">
        <f t="shared" si="55"/>
        <v/>
      </c>
      <c r="C695" s="264" t="str">
        <f t="shared" si="56"/>
        <v/>
      </c>
      <c r="D695" s="265"/>
      <c r="E695" s="286"/>
      <c r="F695" s="284" t="s">
        <v>658</v>
      </c>
      <c r="G695" s="287">
        <v>3</v>
      </c>
      <c r="H695" s="271"/>
      <c r="I695" s="266"/>
      <c r="J695" s="268"/>
      <c r="K695" s="264" t="str">
        <f t="shared" si="59"/>
        <v/>
      </c>
      <c r="N695" s="89" t="s">
        <v>3193</v>
      </c>
      <c r="P695" s="89">
        <f t="shared" si="58"/>
        <v>116</v>
      </c>
      <c r="Q695" s="263" t="str">
        <f t="shared" si="57"/>
        <v/>
      </c>
      <c r="R695" s="270"/>
    </row>
    <row r="696" spans="1:18" x14ac:dyDescent="0.2">
      <c r="A696" s="263" t="s">
        <v>3342</v>
      </c>
      <c r="B696" s="264" t="str">
        <f t="shared" si="55"/>
        <v/>
      </c>
      <c r="C696" s="264" t="str">
        <f t="shared" si="56"/>
        <v/>
      </c>
      <c r="D696" s="265"/>
      <c r="E696" s="286"/>
      <c r="F696" s="284" t="s">
        <v>786</v>
      </c>
      <c r="G696" s="287">
        <v>4</v>
      </c>
      <c r="H696" s="271"/>
      <c r="I696" s="266"/>
      <c r="J696" s="268"/>
      <c r="K696" s="264" t="str">
        <f t="shared" si="59"/>
        <v/>
      </c>
      <c r="N696" s="89" t="s">
        <v>3193</v>
      </c>
      <c r="P696" s="89">
        <f t="shared" si="58"/>
        <v>116</v>
      </c>
      <c r="Q696" s="263" t="str">
        <f t="shared" si="57"/>
        <v/>
      </c>
      <c r="R696" s="270"/>
    </row>
    <row r="697" spans="1:18" x14ac:dyDescent="0.2">
      <c r="A697" s="263" t="s">
        <v>3702</v>
      </c>
      <c r="B697" s="264" t="str">
        <f t="shared" si="55"/>
        <v>probend09</v>
      </c>
      <c r="C697" s="264" t="str">
        <f t="shared" si="56"/>
        <v>AKTUELL</v>
      </c>
      <c r="D697" s="265" t="s">
        <v>3694</v>
      </c>
      <c r="E697" s="286" t="s">
        <v>794</v>
      </c>
      <c r="F697" s="284" t="s">
        <v>583</v>
      </c>
      <c r="G697" s="287">
        <v>0</v>
      </c>
      <c r="H697" s="271" t="s">
        <v>449</v>
      </c>
      <c r="I697" s="266">
        <v>0</v>
      </c>
      <c r="J697" s="268"/>
      <c r="K697" s="264" t="str">
        <f t="shared" si="59"/>
        <v>N.23.9</v>
      </c>
      <c r="N697" s="89" t="s">
        <v>3193</v>
      </c>
      <c r="O697" s="89" t="s">
        <v>3193</v>
      </c>
      <c r="P697" s="89">
        <f t="shared" si="58"/>
        <v>116</v>
      </c>
      <c r="Q697" s="263" t="str">
        <f t="shared" si="57"/>
        <v>nrwa_probend09</v>
      </c>
      <c r="R697" s="270" t="s">
        <v>1386</v>
      </c>
    </row>
    <row r="698" spans="1:18" x14ac:dyDescent="0.2">
      <c r="A698" s="263" t="s">
        <v>3342</v>
      </c>
      <c r="B698" s="264" t="str">
        <f t="shared" si="55"/>
        <v/>
      </c>
      <c r="C698" s="264" t="str">
        <f t="shared" si="56"/>
        <v/>
      </c>
      <c r="D698" s="265"/>
      <c r="E698" s="286"/>
      <c r="F698" s="284" t="s">
        <v>656</v>
      </c>
      <c r="G698" s="287">
        <v>1</v>
      </c>
      <c r="H698" s="271"/>
      <c r="I698" s="266"/>
      <c r="J698" s="268"/>
      <c r="K698" s="264" t="str">
        <f t="shared" si="59"/>
        <v/>
      </c>
      <c r="N698" s="89" t="s">
        <v>3193</v>
      </c>
      <c r="P698" s="89">
        <f t="shared" si="58"/>
        <v>116</v>
      </c>
      <c r="Q698" s="263" t="str">
        <f t="shared" si="57"/>
        <v/>
      </c>
      <c r="R698" s="270"/>
    </row>
    <row r="699" spans="1:18" x14ac:dyDescent="0.2">
      <c r="A699" s="263" t="s">
        <v>3342</v>
      </c>
      <c r="B699" s="264" t="str">
        <f t="shared" si="55"/>
        <v/>
      </c>
      <c r="C699" s="264" t="str">
        <f t="shared" si="56"/>
        <v/>
      </c>
      <c r="D699" s="265"/>
      <c r="E699" s="286"/>
      <c r="F699" s="284" t="s">
        <v>657</v>
      </c>
      <c r="G699" s="287">
        <v>2</v>
      </c>
      <c r="H699" s="271"/>
      <c r="I699" s="266"/>
      <c r="J699" s="268"/>
      <c r="K699" s="264" t="str">
        <f t="shared" si="59"/>
        <v/>
      </c>
      <c r="N699" s="89" t="s">
        <v>3193</v>
      </c>
      <c r="P699" s="89">
        <f t="shared" si="58"/>
        <v>116</v>
      </c>
      <c r="Q699" s="263" t="str">
        <f t="shared" si="57"/>
        <v/>
      </c>
      <c r="R699" s="270"/>
    </row>
    <row r="700" spans="1:18" x14ac:dyDescent="0.2">
      <c r="A700" s="263" t="s">
        <v>3342</v>
      </c>
      <c r="B700" s="264" t="str">
        <f t="shared" si="55"/>
        <v/>
      </c>
      <c r="C700" s="264" t="str">
        <f t="shared" si="56"/>
        <v/>
      </c>
      <c r="D700" s="265"/>
      <c r="E700" s="286"/>
      <c r="F700" s="284" t="s">
        <v>658</v>
      </c>
      <c r="G700" s="287">
        <v>3</v>
      </c>
      <c r="H700" s="271"/>
      <c r="I700" s="266"/>
      <c r="J700" s="268"/>
      <c r="K700" s="264" t="str">
        <f t="shared" si="59"/>
        <v/>
      </c>
      <c r="N700" s="89" t="s">
        <v>3193</v>
      </c>
      <c r="P700" s="89">
        <f t="shared" si="58"/>
        <v>116</v>
      </c>
      <c r="Q700" s="263" t="str">
        <f t="shared" si="57"/>
        <v/>
      </c>
      <c r="R700" s="270"/>
    </row>
    <row r="701" spans="1:18" x14ac:dyDescent="0.2">
      <c r="A701" s="263" t="s">
        <v>3342</v>
      </c>
      <c r="B701" s="264" t="str">
        <f t="shared" si="55"/>
        <v/>
      </c>
      <c r="C701" s="264" t="str">
        <f t="shared" si="56"/>
        <v/>
      </c>
      <c r="D701" s="265"/>
      <c r="E701" s="286"/>
      <c r="F701" s="284" t="s">
        <v>786</v>
      </c>
      <c r="G701" s="287">
        <v>4</v>
      </c>
      <c r="H701" s="271"/>
      <c r="I701" s="266"/>
      <c r="J701" s="268"/>
      <c r="K701" s="264" t="str">
        <f t="shared" si="59"/>
        <v/>
      </c>
      <c r="N701" s="89" t="s">
        <v>3193</v>
      </c>
      <c r="P701" s="89">
        <f t="shared" si="58"/>
        <v>116</v>
      </c>
      <c r="Q701" s="263" t="str">
        <f t="shared" si="57"/>
        <v/>
      </c>
      <c r="R701" s="270"/>
    </row>
    <row r="702" spans="1:18" x14ac:dyDescent="0.2">
      <c r="A702" s="263" t="s">
        <v>3703</v>
      </c>
      <c r="B702" s="264" t="str">
        <f t="shared" si="55"/>
        <v>probend10</v>
      </c>
      <c r="C702" s="264" t="str">
        <f t="shared" si="56"/>
        <v>AKTUELL</v>
      </c>
      <c r="D702" s="265" t="s">
        <v>3694</v>
      </c>
      <c r="E702" s="286" t="s">
        <v>795</v>
      </c>
      <c r="F702" s="284" t="s">
        <v>583</v>
      </c>
      <c r="G702" s="287">
        <v>0</v>
      </c>
      <c r="H702" s="271" t="s">
        <v>449</v>
      </c>
      <c r="I702" s="266">
        <v>0</v>
      </c>
      <c r="J702" s="268"/>
      <c r="K702" s="264" t="str">
        <f>IF(I702&lt;&gt;"","N.23."&amp;RIGHT(A702,2),"")</f>
        <v>N.23.10</v>
      </c>
      <c r="N702" s="89" t="s">
        <v>3193</v>
      </c>
      <c r="O702" s="89" t="s">
        <v>3193</v>
      </c>
      <c r="P702" s="89">
        <f t="shared" si="58"/>
        <v>116</v>
      </c>
      <c r="Q702" s="263" t="str">
        <f t="shared" si="57"/>
        <v>nrwa_probend10</v>
      </c>
      <c r="R702" s="270" t="s">
        <v>1387</v>
      </c>
    </row>
    <row r="703" spans="1:18" x14ac:dyDescent="0.2">
      <c r="A703" s="263" t="s">
        <v>3342</v>
      </c>
      <c r="B703" s="264" t="str">
        <f t="shared" si="55"/>
        <v/>
      </c>
      <c r="C703" s="264" t="str">
        <f t="shared" si="56"/>
        <v/>
      </c>
      <c r="D703" s="265"/>
      <c r="E703" s="286"/>
      <c r="F703" s="284" t="s">
        <v>656</v>
      </c>
      <c r="G703" s="287">
        <v>1</v>
      </c>
      <c r="H703" s="271"/>
      <c r="I703" s="266"/>
      <c r="J703" s="268"/>
      <c r="K703" s="264" t="str">
        <f t="shared" ref="K703:K731" si="60">IF(I703&lt;&gt;"","N.23."&amp;RIGHT(A703,2),"")</f>
        <v/>
      </c>
      <c r="N703" s="89" t="s">
        <v>3193</v>
      </c>
      <c r="P703" s="89">
        <f t="shared" si="58"/>
        <v>116</v>
      </c>
      <c r="Q703" s="263" t="str">
        <f t="shared" si="57"/>
        <v/>
      </c>
      <c r="R703" s="270"/>
    </row>
    <row r="704" spans="1:18" x14ac:dyDescent="0.2">
      <c r="A704" s="263" t="s">
        <v>3342</v>
      </c>
      <c r="B704" s="264" t="str">
        <f t="shared" si="55"/>
        <v/>
      </c>
      <c r="C704" s="264" t="str">
        <f t="shared" si="56"/>
        <v/>
      </c>
      <c r="D704" s="265"/>
      <c r="E704" s="286"/>
      <c r="F704" s="284" t="s">
        <v>657</v>
      </c>
      <c r="G704" s="287">
        <v>2</v>
      </c>
      <c r="H704" s="271"/>
      <c r="I704" s="266"/>
      <c r="J704" s="268"/>
      <c r="K704" s="264" t="str">
        <f t="shared" si="60"/>
        <v/>
      </c>
      <c r="N704" s="89" t="s">
        <v>3193</v>
      </c>
      <c r="P704" s="89">
        <f t="shared" si="58"/>
        <v>116</v>
      </c>
      <c r="Q704" s="263" t="str">
        <f t="shared" si="57"/>
        <v/>
      </c>
      <c r="R704" s="270"/>
    </row>
    <row r="705" spans="1:18" x14ac:dyDescent="0.2">
      <c r="A705" s="263" t="s">
        <v>3342</v>
      </c>
      <c r="B705" s="264" t="str">
        <f t="shared" si="55"/>
        <v/>
      </c>
      <c r="C705" s="264" t="str">
        <f t="shared" si="56"/>
        <v/>
      </c>
      <c r="D705" s="265"/>
      <c r="E705" s="286"/>
      <c r="F705" s="284" t="s">
        <v>658</v>
      </c>
      <c r="G705" s="287">
        <v>3</v>
      </c>
      <c r="H705" s="271"/>
      <c r="I705" s="266"/>
      <c r="J705" s="268"/>
      <c r="K705" s="264" t="str">
        <f t="shared" si="60"/>
        <v/>
      </c>
      <c r="N705" s="89" t="s">
        <v>3193</v>
      </c>
      <c r="P705" s="89">
        <f t="shared" si="58"/>
        <v>116</v>
      </c>
      <c r="Q705" s="263" t="str">
        <f t="shared" si="57"/>
        <v/>
      </c>
      <c r="R705" s="270"/>
    </row>
    <row r="706" spans="1:18" x14ac:dyDescent="0.2">
      <c r="A706" s="263" t="s">
        <v>3342</v>
      </c>
      <c r="B706" s="264" t="str">
        <f t="shared" si="55"/>
        <v/>
      </c>
      <c r="C706" s="264" t="str">
        <f t="shared" si="56"/>
        <v/>
      </c>
      <c r="D706" s="265"/>
      <c r="E706" s="286"/>
      <c r="F706" s="284" t="s">
        <v>786</v>
      </c>
      <c r="G706" s="287">
        <v>4</v>
      </c>
      <c r="H706" s="271"/>
      <c r="I706" s="266"/>
      <c r="J706" s="268"/>
      <c r="K706" s="264" t="str">
        <f t="shared" si="60"/>
        <v/>
      </c>
      <c r="N706" s="89" t="s">
        <v>3193</v>
      </c>
      <c r="P706" s="89">
        <f t="shared" si="58"/>
        <v>116</v>
      </c>
      <c r="Q706" s="263" t="str">
        <f t="shared" si="57"/>
        <v/>
      </c>
      <c r="R706" s="270"/>
    </row>
    <row r="707" spans="1:18" x14ac:dyDescent="0.2">
      <c r="A707" s="263" t="s">
        <v>3704</v>
      </c>
      <c r="B707" s="264" t="str">
        <f t="shared" si="55"/>
        <v>probend11</v>
      </c>
      <c r="C707" s="264" t="str">
        <f t="shared" si="56"/>
        <v>AKTUELL</v>
      </c>
      <c r="D707" s="265" t="s">
        <v>3694</v>
      </c>
      <c r="E707" s="286" t="s">
        <v>796</v>
      </c>
      <c r="F707" s="284" t="s">
        <v>583</v>
      </c>
      <c r="G707" s="287">
        <v>0</v>
      </c>
      <c r="H707" s="271" t="s">
        <v>449</v>
      </c>
      <c r="I707" s="266">
        <v>0</v>
      </c>
      <c r="J707" s="268"/>
      <c r="K707" s="264" t="str">
        <f t="shared" si="60"/>
        <v>N.23.11</v>
      </c>
      <c r="N707" s="89" t="s">
        <v>3193</v>
      </c>
      <c r="O707" s="89" t="s">
        <v>3193</v>
      </c>
      <c r="P707" s="89">
        <f t="shared" si="58"/>
        <v>116</v>
      </c>
      <c r="Q707" s="263" t="str">
        <f t="shared" si="57"/>
        <v>nrwa_probend11</v>
      </c>
      <c r="R707" s="270" t="s">
        <v>1388</v>
      </c>
    </row>
    <row r="708" spans="1:18" x14ac:dyDescent="0.2">
      <c r="A708" s="263" t="s">
        <v>3342</v>
      </c>
      <c r="B708" s="264" t="str">
        <f t="shared" si="55"/>
        <v/>
      </c>
      <c r="C708" s="264" t="str">
        <f t="shared" si="56"/>
        <v/>
      </c>
      <c r="D708" s="265"/>
      <c r="E708" s="286"/>
      <c r="F708" s="284" t="s">
        <v>656</v>
      </c>
      <c r="G708" s="287">
        <v>1</v>
      </c>
      <c r="H708" s="271"/>
      <c r="I708" s="266"/>
      <c r="J708" s="268"/>
      <c r="K708" s="264" t="str">
        <f t="shared" si="60"/>
        <v/>
      </c>
      <c r="N708" s="89" t="s">
        <v>3193</v>
      </c>
      <c r="P708" s="89">
        <f t="shared" si="58"/>
        <v>116</v>
      </c>
      <c r="Q708" s="263" t="str">
        <f t="shared" si="57"/>
        <v/>
      </c>
      <c r="R708" s="270"/>
    </row>
    <row r="709" spans="1:18" x14ac:dyDescent="0.2">
      <c r="A709" s="263" t="s">
        <v>3342</v>
      </c>
      <c r="B709" s="264" t="str">
        <f t="shared" si="55"/>
        <v/>
      </c>
      <c r="C709" s="264" t="str">
        <f t="shared" si="56"/>
        <v/>
      </c>
      <c r="D709" s="265"/>
      <c r="E709" s="286"/>
      <c r="F709" s="284" t="s">
        <v>657</v>
      </c>
      <c r="G709" s="287">
        <v>2</v>
      </c>
      <c r="H709" s="271"/>
      <c r="I709" s="266"/>
      <c r="J709" s="268"/>
      <c r="K709" s="264" t="str">
        <f t="shared" si="60"/>
        <v/>
      </c>
      <c r="N709" s="89" t="s">
        <v>3193</v>
      </c>
      <c r="P709" s="89">
        <f t="shared" si="58"/>
        <v>116</v>
      </c>
      <c r="Q709" s="263" t="str">
        <f t="shared" si="57"/>
        <v/>
      </c>
      <c r="R709" s="270"/>
    </row>
    <row r="710" spans="1:18" x14ac:dyDescent="0.2">
      <c r="A710" s="263" t="s">
        <v>3342</v>
      </c>
      <c r="B710" s="264" t="str">
        <f t="shared" si="55"/>
        <v/>
      </c>
      <c r="C710" s="264" t="str">
        <f t="shared" si="56"/>
        <v/>
      </c>
      <c r="D710" s="265"/>
      <c r="E710" s="286"/>
      <c r="F710" s="284" t="s">
        <v>658</v>
      </c>
      <c r="G710" s="287">
        <v>3</v>
      </c>
      <c r="H710" s="271"/>
      <c r="I710" s="266"/>
      <c r="J710" s="268"/>
      <c r="K710" s="264" t="str">
        <f t="shared" si="60"/>
        <v/>
      </c>
      <c r="N710" s="89" t="s">
        <v>3193</v>
      </c>
      <c r="P710" s="89">
        <f t="shared" si="58"/>
        <v>116</v>
      </c>
      <c r="Q710" s="263" t="str">
        <f t="shared" si="57"/>
        <v/>
      </c>
      <c r="R710" s="270"/>
    </row>
    <row r="711" spans="1:18" x14ac:dyDescent="0.2">
      <c r="A711" s="263" t="s">
        <v>3342</v>
      </c>
      <c r="B711" s="264" t="str">
        <f t="shared" si="55"/>
        <v/>
      </c>
      <c r="C711" s="264" t="str">
        <f t="shared" si="56"/>
        <v/>
      </c>
      <c r="D711" s="265"/>
      <c r="E711" s="286"/>
      <c r="F711" s="284" t="s">
        <v>786</v>
      </c>
      <c r="G711" s="287">
        <v>4</v>
      </c>
      <c r="H711" s="271"/>
      <c r="I711" s="266"/>
      <c r="J711" s="268"/>
      <c r="K711" s="264" t="str">
        <f t="shared" si="60"/>
        <v/>
      </c>
      <c r="N711" s="89" t="s">
        <v>3193</v>
      </c>
      <c r="P711" s="89">
        <f t="shared" si="58"/>
        <v>116</v>
      </c>
      <c r="Q711" s="263" t="str">
        <f t="shared" si="57"/>
        <v/>
      </c>
      <c r="R711" s="270"/>
    </row>
    <row r="712" spans="1:18" x14ac:dyDescent="0.2">
      <c r="A712" s="263" t="s">
        <v>3705</v>
      </c>
      <c r="B712" s="264" t="str">
        <f t="shared" ref="B712:B731" si="61">IF(A712&lt;&gt;"",IF(O712="x",R712,P712),"")</f>
        <v>probend12</v>
      </c>
      <c r="C712" s="264" t="str">
        <f t="shared" ref="C712:C731" si="62">IF(A712&lt;&gt;"",IF(N712="x","AKTUELL","BEGINN"),"")</f>
        <v>AKTUELL</v>
      </c>
      <c r="D712" s="265" t="s">
        <v>3694</v>
      </c>
      <c r="E712" s="286" t="s">
        <v>797</v>
      </c>
      <c r="F712" s="284" t="s">
        <v>583</v>
      </c>
      <c r="G712" s="287">
        <v>0</v>
      </c>
      <c r="H712" s="271" t="s">
        <v>449</v>
      </c>
      <c r="I712" s="266">
        <v>0</v>
      </c>
      <c r="J712" s="268"/>
      <c r="K712" s="264" t="str">
        <f t="shared" si="60"/>
        <v>N.23.12</v>
      </c>
      <c r="N712" s="89" t="s">
        <v>3193</v>
      </c>
      <c r="O712" s="89" t="s">
        <v>3193</v>
      </c>
      <c r="P712" s="89">
        <f t="shared" si="58"/>
        <v>116</v>
      </c>
      <c r="Q712" s="263" t="str">
        <f t="shared" ref="Q712:Q731" si="63">IF(R712&lt;&gt;"",IF(M712="x",$M$1&amp;R712,IF(N712="x",$N$1&amp;R712,"")),"")</f>
        <v>nrwa_probend12</v>
      </c>
      <c r="R712" s="270" t="s">
        <v>1389</v>
      </c>
    </row>
    <row r="713" spans="1:18" x14ac:dyDescent="0.2">
      <c r="A713" s="263" t="s">
        <v>3342</v>
      </c>
      <c r="B713" s="264" t="str">
        <f t="shared" si="61"/>
        <v/>
      </c>
      <c r="C713" s="264" t="str">
        <f t="shared" si="62"/>
        <v/>
      </c>
      <c r="D713" s="265"/>
      <c r="E713" s="286"/>
      <c r="F713" s="284" t="s">
        <v>656</v>
      </c>
      <c r="G713" s="287">
        <v>1</v>
      </c>
      <c r="H713" s="271"/>
      <c r="I713" s="266"/>
      <c r="J713" s="268"/>
      <c r="K713" s="264" t="str">
        <f t="shared" si="60"/>
        <v/>
      </c>
      <c r="N713" s="89" t="s">
        <v>3193</v>
      </c>
      <c r="P713" s="89">
        <f t="shared" si="58"/>
        <v>116</v>
      </c>
      <c r="Q713" s="263" t="str">
        <f t="shared" si="63"/>
        <v/>
      </c>
      <c r="R713" s="270"/>
    </row>
    <row r="714" spans="1:18" x14ac:dyDescent="0.2">
      <c r="A714" s="263" t="s">
        <v>3342</v>
      </c>
      <c r="B714" s="264" t="str">
        <f t="shared" si="61"/>
        <v/>
      </c>
      <c r="C714" s="264" t="str">
        <f t="shared" si="62"/>
        <v/>
      </c>
      <c r="D714" s="265"/>
      <c r="E714" s="286"/>
      <c r="F714" s="284" t="s">
        <v>657</v>
      </c>
      <c r="G714" s="287">
        <v>2</v>
      </c>
      <c r="H714" s="271"/>
      <c r="I714" s="266"/>
      <c r="J714" s="268"/>
      <c r="K714" s="264" t="str">
        <f t="shared" si="60"/>
        <v/>
      </c>
      <c r="N714" s="89" t="s">
        <v>3193</v>
      </c>
      <c r="P714" s="89">
        <f t="shared" ref="P714:P731" si="64">IF(AND(O714="",A714&lt;&gt;""),P713+1,P713)</f>
        <v>116</v>
      </c>
      <c r="Q714" s="263" t="str">
        <f t="shared" si="63"/>
        <v/>
      </c>
      <c r="R714" s="270"/>
    </row>
    <row r="715" spans="1:18" x14ac:dyDescent="0.2">
      <c r="A715" s="263" t="s">
        <v>3342</v>
      </c>
      <c r="B715" s="264" t="str">
        <f t="shared" si="61"/>
        <v/>
      </c>
      <c r="C715" s="264" t="str">
        <f t="shared" si="62"/>
        <v/>
      </c>
      <c r="D715" s="265"/>
      <c r="E715" s="286"/>
      <c r="F715" s="284" t="s">
        <v>658</v>
      </c>
      <c r="G715" s="287">
        <v>3</v>
      </c>
      <c r="H715" s="271"/>
      <c r="I715" s="266"/>
      <c r="J715" s="268"/>
      <c r="K715" s="264" t="str">
        <f t="shared" si="60"/>
        <v/>
      </c>
      <c r="N715" s="89" t="s">
        <v>3193</v>
      </c>
      <c r="P715" s="89">
        <f t="shared" si="64"/>
        <v>116</v>
      </c>
      <c r="Q715" s="263" t="str">
        <f t="shared" si="63"/>
        <v/>
      </c>
      <c r="R715" s="270"/>
    </row>
    <row r="716" spans="1:18" x14ac:dyDescent="0.2">
      <c r="A716" s="263" t="s">
        <v>3342</v>
      </c>
      <c r="B716" s="264" t="str">
        <f t="shared" si="61"/>
        <v/>
      </c>
      <c r="C716" s="264" t="str">
        <f t="shared" si="62"/>
        <v/>
      </c>
      <c r="D716" s="265"/>
      <c r="E716" s="286"/>
      <c r="F716" s="284" t="s">
        <v>786</v>
      </c>
      <c r="G716" s="287">
        <v>4</v>
      </c>
      <c r="H716" s="271"/>
      <c r="I716" s="266"/>
      <c r="J716" s="268"/>
      <c r="K716" s="264" t="str">
        <f t="shared" si="60"/>
        <v/>
      </c>
      <c r="N716" s="89" t="s">
        <v>3193</v>
      </c>
      <c r="P716" s="89">
        <f t="shared" si="64"/>
        <v>116</v>
      </c>
      <c r="Q716" s="263" t="str">
        <f t="shared" si="63"/>
        <v/>
      </c>
      <c r="R716" s="270"/>
    </row>
    <row r="717" spans="1:18" x14ac:dyDescent="0.2">
      <c r="A717" s="263" t="s">
        <v>3706</v>
      </c>
      <c r="B717" s="264" t="str">
        <f t="shared" si="61"/>
        <v>probend13</v>
      </c>
      <c r="C717" s="264" t="str">
        <f t="shared" si="62"/>
        <v>AKTUELL</v>
      </c>
      <c r="D717" s="265" t="s">
        <v>3694</v>
      </c>
      <c r="E717" s="286" t="s">
        <v>798</v>
      </c>
      <c r="F717" s="284" t="s">
        <v>583</v>
      </c>
      <c r="G717" s="287">
        <v>0</v>
      </c>
      <c r="H717" s="271" t="s">
        <v>449</v>
      </c>
      <c r="I717" s="266">
        <v>0</v>
      </c>
      <c r="J717" s="268"/>
      <c r="K717" s="264" t="str">
        <f t="shared" si="60"/>
        <v>N.23.13</v>
      </c>
      <c r="N717" s="89" t="s">
        <v>3193</v>
      </c>
      <c r="O717" s="89" t="s">
        <v>3193</v>
      </c>
      <c r="P717" s="89">
        <f t="shared" si="64"/>
        <v>116</v>
      </c>
      <c r="Q717" s="263" t="str">
        <f t="shared" si="63"/>
        <v>nrwa_probend13</v>
      </c>
      <c r="R717" s="270" t="s">
        <v>1390</v>
      </c>
    </row>
    <row r="718" spans="1:18" x14ac:dyDescent="0.2">
      <c r="A718" s="263" t="s">
        <v>3342</v>
      </c>
      <c r="B718" s="264" t="str">
        <f t="shared" si="61"/>
        <v/>
      </c>
      <c r="C718" s="264" t="str">
        <f t="shared" si="62"/>
        <v/>
      </c>
      <c r="D718" s="265"/>
      <c r="E718" s="286"/>
      <c r="F718" s="284" t="s">
        <v>656</v>
      </c>
      <c r="G718" s="287">
        <v>1</v>
      </c>
      <c r="H718" s="271"/>
      <c r="I718" s="266"/>
      <c r="J718" s="268"/>
      <c r="K718" s="264" t="str">
        <f t="shared" si="60"/>
        <v/>
      </c>
      <c r="N718" s="89" t="s">
        <v>3193</v>
      </c>
      <c r="P718" s="89">
        <f t="shared" si="64"/>
        <v>116</v>
      </c>
      <c r="Q718" s="263" t="str">
        <f t="shared" si="63"/>
        <v/>
      </c>
      <c r="R718" s="270"/>
    </row>
    <row r="719" spans="1:18" x14ac:dyDescent="0.2">
      <c r="A719" s="263" t="s">
        <v>3342</v>
      </c>
      <c r="B719" s="264" t="str">
        <f t="shared" si="61"/>
        <v/>
      </c>
      <c r="C719" s="264" t="str">
        <f t="shared" si="62"/>
        <v/>
      </c>
      <c r="D719" s="265"/>
      <c r="E719" s="286"/>
      <c r="F719" s="284" t="s">
        <v>657</v>
      </c>
      <c r="G719" s="287">
        <v>2</v>
      </c>
      <c r="H719" s="271"/>
      <c r="I719" s="266"/>
      <c r="J719" s="268"/>
      <c r="K719" s="264" t="str">
        <f t="shared" si="60"/>
        <v/>
      </c>
      <c r="N719" s="89" t="s">
        <v>3193</v>
      </c>
      <c r="P719" s="89">
        <f t="shared" si="64"/>
        <v>116</v>
      </c>
      <c r="Q719" s="263" t="str">
        <f t="shared" si="63"/>
        <v/>
      </c>
      <c r="R719" s="270"/>
    </row>
    <row r="720" spans="1:18" x14ac:dyDescent="0.2">
      <c r="A720" s="263" t="s">
        <v>3342</v>
      </c>
      <c r="B720" s="264" t="str">
        <f t="shared" si="61"/>
        <v/>
      </c>
      <c r="C720" s="264" t="str">
        <f t="shared" si="62"/>
        <v/>
      </c>
      <c r="D720" s="265"/>
      <c r="E720" s="286"/>
      <c r="F720" s="284" t="s">
        <v>658</v>
      </c>
      <c r="G720" s="287">
        <v>3</v>
      </c>
      <c r="H720" s="271"/>
      <c r="I720" s="266"/>
      <c r="J720" s="268"/>
      <c r="K720" s="264" t="str">
        <f t="shared" si="60"/>
        <v/>
      </c>
      <c r="N720" s="89" t="s">
        <v>3193</v>
      </c>
      <c r="P720" s="89">
        <f t="shared" si="64"/>
        <v>116</v>
      </c>
      <c r="Q720" s="263" t="str">
        <f t="shared" si="63"/>
        <v/>
      </c>
      <c r="R720" s="270"/>
    </row>
    <row r="721" spans="1:18" x14ac:dyDescent="0.2">
      <c r="A721" s="263" t="s">
        <v>3342</v>
      </c>
      <c r="B721" s="264" t="str">
        <f t="shared" si="61"/>
        <v/>
      </c>
      <c r="C721" s="264" t="str">
        <f t="shared" si="62"/>
        <v/>
      </c>
      <c r="D721" s="265"/>
      <c r="E721" s="286"/>
      <c r="F721" s="284" t="s">
        <v>786</v>
      </c>
      <c r="G721" s="287">
        <v>4</v>
      </c>
      <c r="H721" s="271"/>
      <c r="I721" s="266"/>
      <c r="J721" s="268"/>
      <c r="K721" s="264" t="str">
        <f t="shared" si="60"/>
        <v/>
      </c>
      <c r="N721" s="89" t="s">
        <v>3193</v>
      </c>
      <c r="P721" s="89">
        <f t="shared" si="64"/>
        <v>116</v>
      </c>
      <c r="Q721" s="263" t="str">
        <f t="shared" si="63"/>
        <v/>
      </c>
      <c r="R721" s="270"/>
    </row>
    <row r="722" spans="1:18" x14ac:dyDescent="0.2">
      <c r="A722" s="263" t="s">
        <v>3707</v>
      </c>
      <c r="B722" s="264" t="str">
        <f t="shared" si="61"/>
        <v>probend14</v>
      </c>
      <c r="C722" s="264" t="str">
        <f t="shared" si="62"/>
        <v>AKTUELL</v>
      </c>
      <c r="D722" s="265" t="s">
        <v>3694</v>
      </c>
      <c r="E722" s="286" t="s">
        <v>799</v>
      </c>
      <c r="F722" s="284" t="s">
        <v>583</v>
      </c>
      <c r="G722" s="287">
        <v>0</v>
      </c>
      <c r="H722" s="271" t="s">
        <v>449</v>
      </c>
      <c r="I722" s="266">
        <v>0</v>
      </c>
      <c r="J722" s="268"/>
      <c r="K722" s="264" t="str">
        <f t="shared" si="60"/>
        <v>N.23.14</v>
      </c>
      <c r="N722" s="89" t="s">
        <v>3193</v>
      </c>
      <c r="O722" s="89" t="s">
        <v>3193</v>
      </c>
      <c r="P722" s="89">
        <f t="shared" si="64"/>
        <v>116</v>
      </c>
      <c r="Q722" s="263" t="str">
        <f t="shared" si="63"/>
        <v>nrwa_probend14</v>
      </c>
      <c r="R722" s="270" t="s">
        <v>1391</v>
      </c>
    </row>
    <row r="723" spans="1:18" x14ac:dyDescent="0.2">
      <c r="A723" s="263" t="s">
        <v>3342</v>
      </c>
      <c r="B723" s="264" t="str">
        <f t="shared" si="61"/>
        <v/>
      </c>
      <c r="C723" s="264" t="str">
        <f t="shared" si="62"/>
        <v/>
      </c>
      <c r="D723" s="265"/>
      <c r="E723" s="286"/>
      <c r="F723" s="284" t="s">
        <v>656</v>
      </c>
      <c r="G723" s="287">
        <v>1</v>
      </c>
      <c r="H723" s="271"/>
      <c r="I723" s="266"/>
      <c r="J723" s="268"/>
      <c r="K723" s="264" t="str">
        <f t="shared" si="60"/>
        <v/>
      </c>
      <c r="N723" s="89" t="s">
        <v>3193</v>
      </c>
      <c r="P723" s="89">
        <f t="shared" si="64"/>
        <v>116</v>
      </c>
      <c r="Q723" s="263" t="str">
        <f t="shared" si="63"/>
        <v/>
      </c>
      <c r="R723" s="270"/>
    </row>
    <row r="724" spans="1:18" x14ac:dyDescent="0.2">
      <c r="A724" s="263" t="s">
        <v>3342</v>
      </c>
      <c r="B724" s="264" t="str">
        <f t="shared" si="61"/>
        <v/>
      </c>
      <c r="C724" s="264" t="str">
        <f t="shared" si="62"/>
        <v/>
      </c>
      <c r="D724" s="265"/>
      <c r="E724" s="286"/>
      <c r="F724" s="284" t="s">
        <v>657</v>
      </c>
      <c r="G724" s="287">
        <v>2</v>
      </c>
      <c r="H724" s="271"/>
      <c r="I724" s="266"/>
      <c r="J724" s="268"/>
      <c r="K724" s="264" t="str">
        <f t="shared" si="60"/>
        <v/>
      </c>
      <c r="N724" s="89" t="s">
        <v>3193</v>
      </c>
      <c r="P724" s="89">
        <f t="shared" si="64"/>
        <v>116</v>
      </c>
      <c r="Q724" s="263" t="str">
        <f t="shared" si="63"/>
        <v/>
      </c>
      <c r="R724" s="270"/>
    </row>
    <row r="725" spans="1:18" x14ac:dyDescent="0.2">
      <c r="A725" s="263" t="s">
        <v>3342</v>
      </c>
      <c r="B725" s="264" t="str">
        <f t="shared" si="61"/>
        <v/>
      </c>
      <c r="C725" s="264" t="str">
        <f t="shared" si="62"/>
        <v/>
      </c>
      <c r="D725" s="265"/>
      <c r="E725" s="286"/>
      <c r="F725" s="284" t="s">
        <v>658</v>
      </c>
      <c r="G725" s="287">
        <v>3</v>
      </c>
      <c r="H725" s="271"/>
      <c r="I725" s="266"/>
      <c r="J725" s="268"/>
      <c r="K725" s="264" t="str">
        <f t="shared" si="60"/>
        <v/>
      </c>
      <c r="N725" s="89" t="s">
        <v>3193</v>
      </c>
      <c r="P725" s="89">
        <f t="shared" si="64"/>
        <v>116</v>
      </c>
      <c r="Q725" s="263" t="str">
        <f t="shared" si="63"/>
        <v/>
      </c>
      <c r="R725" s="270"/>
    </row>
    <row r="726" spans="1:18" x14ac:dyDescent="0.2">
      <c r="A726" s="263" t="s">
        <v>3342</v>
      </c>
      <c r="B726" s="264" t="str">
        <f t="shared" si="61"/>
        <v/>
      </c>
      <c r="C726" s="264" t="str">
        <f t="shared" si="62"/>
        <v/>
      </c>
      <c r="D726" s="265"/>
      <c r="E726" s="286"/>
      <c r="F726" s="284" t="s">
        <v>786</v>
      </c>
      <c r="G726" s="287">
        <v>4</v>
      </c>
      <c r="H726" s="271"/>
      <c r="I726" s="266"/>
      <c r="J726" s="268"/>
      <c r="K726" s="264" t="str">
        <f t="shared" si="60"/>
        <v/>
      </c>
      <c r="N726" s="89" t="s">
        <v>3193</v>
      </c>
      <c r="P726" s="89">
        <f t="shared" si="64"/>
        <v>116</v>
      </c>
      <c r="Q726" s="263" t="str">
        <f t="shared" si="63"/>
        <v/>
      </c>
      <c r="R726" s="270"/>
    </row>
    <row r="727" spans="1:18" x14ac:dyDescent="0.2">
      <c r="A727" s="263" t="s">
        <v>3708</v>
      </c>
      <c r="B727" s="264" t="str">
        <f t="shared" si="61"/>
        <v>probend15</v>
      </c>
      <c r="C727" s="264" t="str">
        <f t="shared" si="62"/>
        <v>AKTUELL</v>
      </c>
      <c r="D727" s="265" t="s">
        <v>3694</v>
      </c>
      <c r="E727" s="286" t="s">
        <v>800</v>
      </c>
      <c r="F727" s="284" t="s">
        <v>583</v>
      </c>
      <c r="G727" s="287">
        <v>0</v>
      </c>
      <c r="H727" s="271" t="s">
        <v>449</v>
      </c>
      <c r="I727" s="266">
        <v>0</v>
      </c>
      <c r="J727" s="268"/>
      <c r="K727" s="264" t="str">
        <f t="shared" si="60"/>
        <v>N.23.15</v>
      </c>
      <c r="N727" s="89" t="s">
        <v>3193</v>
      </c>
      <c r="O727" s="89" t="s">
        <v>3193</v>
      </c>
      <c r="P727" s="89">
        <f t="shared" si="64"/>
        <v>116</v>
      </c>
      <c r="Q727" s="263" t="str">
        <f t="shared" si="63"/>
        <v>nrwa_probend15</v>
      </c>
      <c r="R727" s="270" t="s">
        <v>1392</v>
      </c>
    </row>
    <row r="728" spans="1:18" x14ac:dyDescent="0.2">
      <c r="A728" s="263" t="s">
        <v>3342</v>
      </c>
      <c r="B728" s="264" t="str">
        <f t="shared" si="61"/>
        <v/>
      </c>
      <c r="C728" s="264" t="str">
        <f t="shared" si="62"/>
        <v/>
      </c>
      <c r="D728" s="265"/>
      <c r="E728" s="286"/>
      <c r="F728" s="284" t="s">
        <v>656</v>
      </c>
      <c r="G728" s="287">
        <v>1</v>
      </c>
      <c r="H728" s="271"/>
      <c r="I728" s="266"/>
      <c r="J728" s="268"/>
      <c r="K728" s="264" t="str">
        <f t="shared" si="60"/>
        <v/>
      </c>
      <c r="N728" s="89" t="s">
        <v>3193</v>
      </c>
      <c r="P728" s="89">
        <f t="shared" si="64"/>
        <v>116</v>
      </c>
      <c r="Q728" s="263" t="str">
        <f t="shared" si="63"/>
        <v/>
      </c>
      <c r="R728" s="270"/>
    </row>
    <row r="729" spans="1:18" x14ac:dyDescent="0.2">
      <c r="A729" s="263" t="s">
        <v>3342</v>
      </c>
      <c r="B729" s="264" t="str">
        <f t="shared" si="61"/>
        <v/>
      </c>
      <c r="C729" s="264" t="str">
        <f t="shared" si="62"/>
        <v/>
      </c>
      <c r="D729" s="265"/>
      <c r="E729" s="286"/>
      <c r="F729" s="284" t="s">
        <v>657</v>
      </c>
      <c r="G729" s="287">
        <v>2</v>
      </c>
      <c r="H729" s="271"/>
      <c r="I729" s="266"/>
      <c r="J729" s="268"/>
      <c r="K729" s="264" t="str">
        <f t="shared" si="60"/>
        <v/>
      </c>
      <c r="N729" s="89" t="s">
        <v>3193</v>
      </c>
      <c r="P729" s="89">
        <f t="shared" si="64"/>
        <v>116</v>
      </c>
      <c r="Q729" s="263" t="str">
        <f t="shared" si="63"/>
        <v/>
      </c>
      <c r="R729" s="270"/>
    </row>
    <row r="730" spans="1:18" x14ac:dyDescent="0.2">
      <c r="A730" s="263" t="s">
        <v>3342</v>
      </c>
      <c r="B730" s="264" t="str">
        <f t="shared" si="61"/>
        <v/>
      </c>
      <c r="C730" s="264" t="str">
        <f t="shared" si="62"/>
        <v/>
      </c>
      <c r="D730" s="265"/>
      <c r="E730" s="286"/>
      <c r="F730" s="284" t="s">
        <v>658</v>
      </c>
      <c r="G730" s="287">
        <v>3</v>
      </c>
      <c r="H730" s="271"/>
      <c r="I730" s="266"/>
      <c r="J730" s="268"/>
      <c r="K730" s="264" t="str">
        <f t="shared" si="60"/>
        <v/>
      </c>
      <c r="N730" s="89" t="s">
        <v>3193</v>
      </c>
      <c r="P730" s="89">
        <f t="shared" si="64"/>
        <v>116</v>
      </c>
      <c r="Q730" s="263" t="str">
        <f t="shared" si="63"/>
        <v/>
      </c>
      <c r="R730" s="270"/>
    </row>
    <row r="731" spans="1:18" x14ac:dyDescent="0.2">
      <c r="A731" s="263" t="s">
        <v>3342</v>
      </c>
      <c r="B731" s="264" t="str">
        <f t="shared" si="61"/>
        <v/>
      </c>
      <c r="C731" s="264" t="str">
        <f t="shared" si="62"/>
        <v/>
      </c>
      <c r="D731" s="265"/>
      <c r="E731" s="286"/>
      <c r="F731" s="284" t="s">
        <v>786</v>
      </c>
      <c r="G731" s="287">
        <v>4</v>
      </c>
      <c r="H731" s="271"/>
      <c r="I731" s="266"/>
      <c r="J731" s="268"/>
      <c r="K731" s="264" t="str">
        <f t="shared" si="60"/>
        <v/>
      </c>
      <c r="N731" s="89" t="s">
        <v>3193</v>
      </c>
      <c r="P731" s="89">
        <f t="shared" si="64"/>
        <v>116</v>
      </c>
      <c r="Q731" s="263" t="str">
        <f t="shared" si="63"/>
        <v/>
      </c>
      <c r="R731" s="270"/>
    </row>
  </sheetData>
  <autoFilter ref="A1:K731"/>
  <mergeCells count="15">
    <mergeCell ref="G1:G3"/>
    <mergeCell ref="A1:A3"/>
    <mergeCell ref="C1:C3"/>
    <mergeCell ref="D1:D3"/>
    <mergeCell ref="E1:E3"/>
    <mergeCell ref="F1:F3"/>
    <mergeCell ref="O1:O3"/>
    <mergeCell ref="Q1:Q3"/>
    <mergeCell ref="R1:R3"/>
    <mergeCell ref="H1:H3"/>
    <mergeCell ref="I1:I3"/>
    <mergeCell ref="J1:J3"/>
    <mergeCell ref="K1:K3"/>
    <mergeCell ref="M1:M3"/>
    <mergeCell ref="N1:N3"/>
  </mergeCells>
  <conditionalFormatting sqref="B4:B731">
    <cfRule type="expression" dxfId="2" priority="1" stopIfTrue="1">
      <formula>$O4="x"</formula>
    </cfRule>
  </conditionalFormatting>
  <conditionalFormatting sqref="A4:K731">
    <cfRule type="expression" dxfId="1" priority="2" stopIfTrue="1">
      <formula>$N4="x"</formula>
    </cfRule>
    <cfRule type="expression" dxfId="0" priority="3" stopIfTrue="1">
      <formula>$M4="x"</formula>
    </cfRule>
  </conditionalFormatting>
  <pageMargins left="0.59055118110236227" right="0.39370078740157483" top="0.59055118110236227" bottom="0.59055118110236227" header="0.39370078740157483" footer="0.19685039370078741"/>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769"/>
  <sheetViews>
    <sheetView workbookViewId="0">
      <pane xSplit="3" ySplit="1" topLeftCell="F2" activePane="bottomRight" state="frozen"/>
      <selection pane="topRight" activeCell="C1" sqref="C1"/>
      <selection pane="bottomLeft" activeCell="A2" sqref="A2"/>
      <selection pane="bottomRight"/>
    </sheetView>
  </sheetViews>
  <sheetFormatPr baseColWidth="10" defaultRowHeight="12.75" x14ac:dyDescent="0.2"/>
  <cols>
    <col min="1" max="1" width="8.7109375" style="51" bestFit="1" customWidth="1"/>
    <col min="2" max="2" width="7.42578125" style="133" bestFit="1" customWidth="1"/>
    <col min="3" max="3" width="52.85546875" style="51" bestFit="1" customWidth="1"/>
    <col min="4" max="4" width="44.5703125" style="49" bestFit="1" customWidth="1"/>
    <col min="5" max="5" width="33.140625" style="51" bestFit="1" customWidth="1"/>
    <col min="6" max="6" width="7.5703125" style="99" bestFit="1" customWidth="1"/>
    <col min="7" max="7" width="6.42578125" style="99" bestFit="1" customWidth="1"/>
    <col min="8" max="8" width="7.85546875" style="39" bestFit="1" customWidth="1"/>
    <col min="9" max="9" width="80.85546875" style="127" customWidth="1"/>
    <col min="10" max="10" width="9.5703125" style="133" customWidth="1"/>
  </cols>
  <sheetData>
    <row r="1" spans="1:10" ht="22.5" x14ac:dyDescent="0.2">
      <c r="A1" s="121" t="s">
        <v>1902</v>
      </c>
      <c r="B1" s="110" t="s">
        <v>2013</v>
      </c>
      <c r="C1" s="110" t="s">
        <v>552</v>
      </c>
      <c r="D1" s="110" t="s">
        <v>587</v>
      </c>
      <c r="E1" s="110" t="s">
        <v>300</v>
      </c>
      <c r="F1" s="110" t="s">
        <v>1765</v>
      </c>
      <c r="G1" s="110" t="s">
        <v>578</v>
      </c>
      <c r="H1" s="110" t="s">
        <v>1766</v>
      </c>
      <c r="I1" s="110" t="s">
        <v>783</v>
      </c>
      <c r="J1" s="174" t="s">
        <v>2536</v>
      </c>
    </row>
    <row r="2" spans="1:10" x14ac:dyDescent="0.2">
      <c r="A2" s="95" t="s">
        <v>370</v>
      </c>
      <c r="B2" s="125">
        <v>1</v>
      </c>
      <c r="C2" s="95" t="s">
        <v>341</v>
      </c>
      <c r="D2" s="95"/>
      <c r="E2" s="95"/>
      <c r="F2" s="124" t="s">
        <v>597</v>
      </c>
      <c r="G2" s="125" t="s">
        <v>444</v>
      </c>
      <c r="H2" s="81"/>
      <c r="I2" s="128"/>
      <c r="J2" s="179"/>
    </row>
    <row r="3" spans="1:10" x14ac:dyDescent="0.2">
      <c r="A3" s="95" t="s">
        <v>333</v>
      </c>
      <c r="B3" s="125">
        <v>2</v>
      </c>
      <c r="C3" s="95" t="s">
        <v>335</v>
      </c>
      <c r="D3" s="95"/>
      <c r="E3" s="95"/>
      <c r="F3" s="124" t="s">
        <v>338</v>
      </c>
      <c r="G3" s="125" t="s">
        <v>445</v>
      </c>
      <c r="H3" s="81"/>
      <c r="I3" s="128"/>
      <c r="J3" s="179"/>
    </row>
    <row r="4" spans="1:10" x14ac:dyDescent="0.2">
      <c r="A4" s="95" t="s">
        <v>334</v>
      </c>
      <c r="B4" s="125">
        <v>3</v>
      </c>
      <c r="C4" s="95" t="s">
        <v>336</v>
      </c>
      <c r="D4" s="95"/>
      <c r="E4" s="95"/>
      <c r="F4" s="124" t="s">
        <v>337</v>
      </c>
      <c r="G4" s="125" t="s">
        <v>446</v>
      </c>
      <c r="H4" s="81"/>
      <c r="I4" s="128"/>
      <c r="J4" s="179"/>
    </row>
    <row r="5" spans="1:10" x14ac:dyDescent="0.2">
      <c r="A5" s="58" t="s">
        <v>1447</v>
      </c>
      <c r="B5" s="36">
        <v>4</v>
      </c>
      <c r="C5" s="197" t="s">
        <v>3261</v>
      </c>
      <c r="D5" s="58" t="s">
        <v>1913</v>
      </c>
      <c r="E5" s="58"/>
      <c r="F5" s="36" t="s">
        <v>1446</v>
      </c>
      <c r="G5" s="36" t="s">
        <v>444</v>
      </c>
      <c r="H5" s="36">
        <v>0</v>
      </c>
      <c r="I5" s="195" t="s">
        <v>1914</v>
      </c>
      <c r="J5" s="201" t="s">
        <v>2840</v>
      </c>
    </row>
    <row r="6" spans="1:10" x14ac:dyDescent="0.2">
      <c r="A6" s="58" t="s">
        <v>1448</v>
      </c>
      <c r="B6" s="36">
        <v>5</v>
      </c>
      <c r="C6" s="197" t="s">
        <v>3261</v>
      </c>
      <c r="D6" s="58" t="s">
        <v>1915</v>
      </c>
      <c r="E6" s="58"/>
      <c r="F6" s="36" t="s">
        <v>1446</v>
      </c>
      <c r="G6" s="36" t="s">
        <v>444</v>
      </c>
      <c r="H6" s="36">
        <v>0</v>
      </c>
      <c r="I6" s="195" t="s">
        <v>1914</v>
      </c>
      <c r="J6" s="201" t="s">
        <v>2840</v>
      </c>
    </row>
    <row r="7" spans="1:10" x14ac:dyDescent="0.2">
      <c r="A7" s="58" t="s">
        <v>1449</v>
      </c>
      <c r="B7" s="36">
        <v>6</v>
      </c>
      <c r="C7" s="197" t="s">
        <v>3261</v>
      </c>
      <c r="D7" s="58" t="s">
        <v>1916</v>
      </c>
      <c r="E7" s="58"/>
      <c r="F7" s="36" t="s">
        <v>1446</v>
      </c>
      <c r="G7" s="36" t="s">
        <v>444</v>
      </c>
      <c r="H7" s="36">
        <v>0</v>
      </c>
      <c r="I7" s="195" t="s">
        <v>1914</v>
      </c>
      <c r="J7" s="201" t="s">
        <v>2840</v>
      </c>
    </row>
    <row r="8" spans="1:10" x14ac:dyDescent="0.2">
      <c r="A8" s="58" t="s">
        <v>1450</v>
      </c>
      <c r="B8" s="36">
        <v>7</v>
      </c>
      <c r="C8" s="197" t="s">
        <v>3261</v>
      </c>
      <c r="D8" s="58" t="s">
        <v>1917</v>
      </c>
      <c r="E8" s="58"/>
      <c r="F8" s="36" t="s">
        <v>1446</v>
      </c>
      <c r="G8" s="36" t="s">
        <v>444</v>
      </c>
      <c r="H8" s="36">
        <v>0</v>
      </c>
      <c r="I8" s="195" t="s">
        <v>1914</v>
      </c>
      <c r="J8" s="201" t="s">
        <v>2840</v>
      </c>
    </row>
    <row r="9" spans="1:10" x14ac:dyDescent="0.2">
      <c r="A9" s="58" t="s">
        <v>1451</v>
      </c>
      <c r="B9" s="36">
        <v>8</v>
      </c>
      <c r="C9" s="197" t="s">
        <v>3261</v>
      </c>
      <c r="D9" s="58" t="s">
        <v>1918</v>
      </c>
      <c r="E9" s="58"/>
      <c r="F9" s="36" t="s">
        <v>1446</v>
      </c>
      <c r="G9" s="36" t="s">
        <v>444</v>
      </c>
      <c r="H9" s="36">
        <v>0</v>
      </c>
      <c r="I9" s="195" t="s">
        <v>1914</v>
      </c>
      <c r="J9" s="201" t="s">
        <v>2840</v>
      </c>
    </row>
    <row r="10" spans="1:10" x14ac:dyDescent="0.2">
      <c r="A10" s="58" t="s">
        <v>1452</v>
      </c>
      <c r="B10" s="36">
        <v>9</v>
      </c>
      <c r="C10" s="197" t="s">
        <v>3261</v>
      </c>
      <c r="D10" s="58" t="s">
        <v>1919</v>
      </c>
      <c r="E10" s="58"/>
      <c r="F10" s="36" t="s">
        <v>1446</v>
      </c>
      <c r="G10" s="36" t="s">
        <v>444</v>
      </c>
      <c r="H10" s="36">
        <v>0</v>
      </c>
      <c r="I10" s="195" t="s">
        <v>1914</v>
      </c>
      <c r="J10" s="201" t="s">
        <v>2840</v>
      </c>
    </row>
    <row r="11" spans="1:10" x14ac:dyDescent="0.2">
      <c r="A11" s="58" t="s">
        <v>1453</v>
      </c>
      <c r="B11" s="36">
        <v>10</v>
      </c>
      <c r="C11" s="197" t="s">
        <v>3261</v>
      </c>
      <c r="D11" s="58" t="s">
        <v>1920</v>
      </c>
      <c r="E11" s="58"/>
      <c r="F11" s="36" t="s">
        <v>1446</v>
      </c>
      <c r="G11" s="36" t="s">
        <v>444</v>
      </c>
      <c r="H11" s="36">
        <v>0</v>
      </c>
      <c r="I11" s="195" t="s">
        <v>1914</v>
      </c>
      <c r="J11" s="201" t="s">
        <v>2840</v>
      </c>
    </row>
    <row r="12" spans="1:10" x14ac:dyDescent="0.2">
      <c r="A12" s="58" t="s">
        <v>1454</v>
      </c>
      <c r="B12" s="36">
        <v>11</v>
      </c>
      <c r="C12" s="197" t="s">
        <v>3261</v>
      </c>
      <c r="D12" s="58" t="s">
        <v>1921</v>
      </c>
      <c r="E12" s="58"/>
      <c r="F12" s="36" t="s">
        <v>1446</v>
      </c>
      <c r="G12" s="36" t="s">
        <v>444</v>
      </c>
      <c r="H12" s="36">
        <v>0</v>
      </c>
      <c r="I12" s="195" t="s">
        <v>1914</v>
      </c>
      <c r="J12" s="201" t="s">
        <v>2840</v>
      </c>
    </row>
    <row r="13" spans="1:10" x14ac:dyDescent="0.2">
      <c r="A13" s="58" t="s">
        <v>1455</v>
      </c>
      <c r="B13" s="36">
        <v>12</v>
      </c>
      <c r="C13" s="197" t="s">
        <v>3261</v>
      </c>
      <c r="D13" s="58" t="s">
        <v>1922</v>
      </c>
      <c r="E13" s="58"/>
      <c r="F13" s="36" t="s">
        <v>1446</v>
      </c>
      <c r="G13" s="36" t="s">
        <v>444</v>
      </c>
      <c r="H13" s="36">
        <v>0</v>
      </c>
      <c r="I13" s="195" t="s">
        <v>1914</v>
      </c>
      <c r="J13" s="201" t="s">
        <v>2840</v>
      </c>
    </row>
    <row r="14" spans="1:10" x14ac:dyDescent="0.2">
      <c r="A14" s="58" t="s">
        <v>1456</v>
      </c>
      <c r="B14" s="36">
        <v>13</v>
      </c>
      <c r="C14" s="197" t="s">
        <v>3261</v>
      </c>
      <c r="D14" s="58" t="s">
        <v>1923</v>
      </c>
      <c r="E14" s="58"/>
      <c r="F14" s="36" t="s">
        <v>1446</v>
      </c>
      <c r="G14" s="36" t="s">
        <v>444</v>
      </c>
      <c r="H14" s="36">
        <v>0</v>
      </c>
      <c r="I14" s="195" t="s">
        <v>1914</v>
      </c>
      <c r="J14" s="201" t="s">
        <v>2840</v>
      </c>
    </row>
    <row r="15" spans="1:10" x14ac:dyDescent="0.2">
      <c r="A15" s="58" t="s">
        <v>1457</v>
      </c>
      <c r="B15" s="36">
        <v>14</v>
      </c>
      <c r="C15" s="197" t="s">
        <v>3261</v>
      </c>
      <c r="D15" s="58" t="s">
        <v>1924</v>
      </c>
      <c r="E15" s="58"/>
      <c r="F15" s="36" t="s">
        <v>1446</v>
      </c>
      <c r="G15" s="36" t="s">
        <v>444</v>
      </c>
      <c r="H15" s="36">
        <v>0</v>
      </c>
      <c r="I15" s="195" t="s">
        <v>1914</v>
      </c>
      <c r="J15" s="201" t="s">
        <v>2840</v>
      </c>
    </row>
    <row r="16" spans="1:10" x14ac:dyDescent="0.2">
      <c r="A16" s="58" t="s">
        <v>1458</v>
      </c>
      <c r="B16" s="36">
        <v>15</v>
      </c>
      <c r="C16" s="197" t="s">
        <v>3261</v>
      </c>
      <c r="D16" s="58" t="s">
        <v>1925</v>
      </c>
      <c r="E16" s="58"/>
      <c r="F16" s="36" t="s">
        <v>1446</v>
      </c>
      <c r="G16" s="36" t="s">
        <v>444</v>
      </c>
      <c r="H16" s="36">
        <v>0</v>
      </c>
      <c r="I16" s="195" t="s">
        <v>1914</v>
      </c>
      <c r="J16" s="201" t="s">
        <v>2840</v>
      </c>
    </row>
    <row r="17" spans="1:10" x14ac:dyDescent="0.2">
      <c r="A17" s="58" t="s">
        <v>1459</v>
      </c>
      <c r="B17" s="36">
        <v>16</v>
      </c>
      <c r="C17" s="197" t="s">
        <v>3261</v>
      </c>
      <c r="D17" s="58" t="s">
        <v>1926</v>
      </c>
      <c r="E17" s="58"/>
      <c r="F17" s="36" t="s">
        <v>1446</v>
      </c>
      <c r="G17" s="36" t="s">
        <v>444</v>
      </c>
      <c r="H17" s="36">
        <v>0</v>
      </c>
      <c r="I17" s="195" t="s">
        <v>1914</v>
      </c>
      <c r="J17" s="201" t="s">
        <v>2840</v>
      </c>
    </row>
    <row r="18" spans="1:10" x14ac:dyDescent="0.2">
      <c r="A18" s="58" t="s">
        <v>1460</v>
      </c>
      <c r="B18" s="36">
        <v>17</v>
      </c>
      <c r="C18" s="197" t="s">
        <v>3261</v>
      </c>
      <c r="D18" s="58" t="s">
        <v>1927</v>
      </c>
      <c r="E18" s="58"/>
      <c r="F18" s="36" t="s">
        <v>1446</v>
      </c>
      <c r="G18" s="36" t="s">
        <v>444</v>
      </c>
      <c r="H18" s="36">
        <v>0</v>
      </c>
      <c r="I18" s="195" t="s">
        <v>1914</v>
      </c>
      <c r="J18" s="201" t="s">
        <v>2840</v>
      </c>
    </row>
    <row r="19" spans="1:10" x14ac:dyDescent="0.2">
      <c r="A19" s="58" t="s">
        <v>1461</v>
      </c>
      <c r="B19" s="36">
        <v>18</v>
      </c>
      <c r="C19" s="197" t="s">
        <v>3261</v>
      </c>
      <c r="D19" s="58" t="s">
        <v>1928</v>
      </c>
      <c r="E19" s="58"/>
      <c r="F19" s="36" t="s">
        <v>1446</v>
      </c>
      <c r="G19" s="36" t="s">
        <v>444</v>
      </c>
      <c r="H19" s="36">
        <v>0</v>
      </c>
      <c r="I19" s="195" t="s">
        <v>1914</v>
      </c>
      <c r="J19" s="201" t="s">
        <v>2840</v>
      </c>
    </row>
    <row r="20" spans="1:10" x14ac:dyDescent="0.2">
      <c r="A20" s="52" t="s">
        <v>1534</v>
      </c>
      <c r="B20" s="36">
        <v>19</v>
      </c>
      <c r="C20" s="52" t="s">
        <v>659</v>
      </c>
      <c r="D20" s="52" t="s">
        <v>1462</v>
      </c>
      <c r="E20" s="52"/>
      <c r="F20" s="55" t="s">
        <v>598</v>
      </c>
      <c r="G20" s="55" t="s">
        <v>446</v>
      </c>
      <c r="H20" s="36">
        <v>99</v>
      </c>
      <c r="I20" s="195" t="s">
        <v>1929</v>
      </c>
      <c r="J20" s="201" t="s">
        <v>2846</v>
      </c>
    </row>
    <row r="21" spans="1:10" x14ac:dyDescent="0.2">
      <c r="A21" s="52" t="s">
        <v>1535</v>
      </c>
      <c r="B21" s="36">
        <v>20</v>
      </c>
      <c r="C21" s="52" t="s">
        <v>659</v>
      </c>
      <c r="D21" s="52" t="s">
        <v>1463</v>
      </c>
      <c r="E21" s="52"/>
      <c r="F21" s="55" t="s">
        <v>598</v>
      </c>
      <c r="G21" s="55" t="s">
        <v>446</v>
      </c>
      <c r="H21" s="36">
        <v>99</v>
      </c>
      <c r="I21" s="195" t="s">
        <v>1930</v>
      </c>
      <c r="J21" s="201" t="s">
        <v>2847</v>
      </c>
    </row>
    <row r="22" spans="1:10" x14ac:dyDescent="0.2">
      <c r="A22" s="52" t="s">
        <v>1536</v>
      </c>
      <c r="B22" s="36">
        <v>21</v>
      </c>
      <c r="C22" s="52" t="s">
        <v>659</v>
      </c>
      <c r="D22" s="52" t="s">
        <v>1470</v>
      </c>
      <c r="E22" s="52"/>
      <c r="F22" s="55" t="s">
        <v>598</v>
      </c>
      <c r="G22" s="55" t="s">
        <v>446</v>
      </c>
      <c r="H22" s="36">
        <v>99</v>
      </c>
      <c r="I22" s="195" t="s">
        <v>1931</v>
      </c>
      <c r="J22" s="201" t="s">
        <v>2848</v>
      </c>
    </row>
    <row r="23" spans="1:10" x14ac:dyDescent="0.2">
      <c r="A23" s="52" t="s">
        <v>1537</v>
      </c>
      <c r="B23" s="36">
        <v>22</v>
      </c>
      <c r="C23" s="52" t="s">
        <v>659</v>
      </c>
      <c r="D23" s="52" t="s">
        <v>1471</v>
      </c>
      <c r="E23" s="52"/>
      <c r="F23" s="55" t="s">
        <v>598</v>
      </c>
      <c r="G23" s="55" t="s">
        <v>446</v>
      </c>
      <c r="H23" s="36">
        <v>99</v>
      </c>
      <c r="I23" s="195" t="s">
        <v>1932</v>
      </c>
      <c r="J23" s="201" t="s">
        <v>2849</v>
      </c>
    </row>
    <row r="24" spans="1:10" x14ac:dyDescent="0.2">
      <c r="A24" s="52" t="s">
        <v>1538</v>
      </c>
      <c r="B24" s="36">
        <v>23</v>
      </c>
      <c r="C24" s="52" t="s">
        <v>659</v>
      </c>
      <c r="D24" s="52" t="s">
        <v>1472</v>
      </c>
      <c r="E24" s="52"/>
      <c r="F24" s="55" t="s">
        <v>598</v>
      </c>
      <c r="G24" s="55" t="s">
        <v>446</v>
      </c>
      <c r="H24" s="36">
        <v>99</v>
      </c>
      <c r="I24" s="195" t="s">
        <v>1933</v>
      </c>
      <c r="J24" s="201" t="s">
        <v>2850</v>
      </c>
    </row>
    <row r="25" spans="1:10" x14ac:dyDescent="0.2">
      <c r="A25" s="52" t="s">
        <v>1539</v>
      </c>
      <c r="B25" s="36">
        <v>24</v>
      </c>
      <c r="C25" s="52" t="s">
        <v>659</v>
      </c>
      <c r="D25" s="52" t="s">
        <v>1473</v>
      </c>
      <c r="E25" s="52"/>
      <c r="F25" s="55" t="s">
        <v>598</v>
      </c>
      <c r="G25" s="55" t="s">
        <v>446</v>
      </c>
      <c r="H25" s="36">
        <v>99</v>
      </c>
      <c r="I25" s="195" t="s">
        <v>1934</v>
      </c>
      <c r="J25" s="201" t="s">
        <v>2851</v>
      </c>
    </row>
    <row r="26" spans="1:10" x14ac:dyDescent="0.2">
      <c r="A26" s="52" t="s">
        <v>1540</v>
      </c>
      <c r="B26" s="36">
        <v>25</v>
      </c>
      <c r="C26" s="52" t="s">
        <v>659</v>
      </c>
      <c r="D26" s="52" t="s">
        <v>1474</v>
      </c>
      <c r="E26" s="52"/>
      <c r="F26" s="55" t="s">
        <v>598</v>
      </c>
      <c r="G26" s="55" t="s">
        <v>446</v>
      </c>
      <c r="H26" s="36">
        <v>99</v>
      </c>
      <c r="I26" s="195" t="s">
        <v>1935</v>
      </c>
      <c r="J26" s="201" t="s">
        <v>2852</v>
      </c>
    </row>
    <row r="27" spans="1:10" x14ac:dyDescent="0.2">
      <c r="A27" s="52" t="s">
        <v>1541</v>
      </c>
      <c r="B27" s="36">
        <v>26</v>
      </c>
      <c r="C27" s="52" t="s">
        <v>659</v>
      </c>
      <c r="D27" s="52" t="s">
        <v>1475</v>
      </c>
      <c r="E27" s="52"/>
      <c r="F27" s="55" t="s">
        <v>598</v>
      </c>
      <c r="G27" s="55" t="s">
        <v>446</v>
      </c>
      <c r="H27" s="36">
        <v>99</v>
      </c>
      <c r="I27" s="195" t="s">
        <v>1936</v>
      </c>
      <c r="J27" s="201" t="s">
        <v>2853</v>
      </c>
    </row>
    <row r="28" spans="1:10" x14ac:dyDescent="0.2">
      <c r="A28" s="52" t="s">
        <v>1542</v>
      </c>
      <c r="B28" s="36">
        <v>27</v>
      </c>
      <c r="C28" s="52" t="s">
        <v>659</v>
      </c>
      <c r="D28" s="52" t="s">
        <v>1476</v>
      </c>
      <c r="E28" s="52"/>
      <c r="F28" s="55" t="s">
        <v>598</v>
      </c>
      <c r="G28" s="55" t="s">
        <v>446</v>
      </c>
      <c r="H28" s="36">
        <v>99</v>
      </c>
      <c r="I28" s="195" t="s">
        <v>1937</v>
      </c>
      <c r="J28" s="201" t="s">
        <v>2854</v>
      </c>
    </row>
    <row r="29" spans="1:10" x14ac:dyDescent="0.2">
      <c r="A29" s="52" t="s">
        <v>1543</v>
      </c>
      <c r="B29" s="36">
        <v>28</v>
      </c>
      <c r="C29" s="52" t="s">
        <v>659</v>
      </c>
      <c r="D29" s="52" t="s">
        <v>1469</v>
      </c>
      <c r="E29" s="52"/>
      <c r="F29" s="55" t="s">
        <v>598</v>
      </c>
      <c r="G29" s="55" t="s">
        <v>446</v>
      </c>
      <c r="H29" s="36">
        <v>99</v>
      </c>
      <c r="I29" s="195" t="s">
        <v>1938</v>
      </c>
      <c r="J29" s="201" t="s">
        <v>2855</v>
      </c>
    </row>
    <row r="30" spans="1:10" x14ac:dyDescent="0.2">
      <c r="A30" s="52" t="s">
        <v>1544</v>
      </c>
      <c r="B30" s="36">
        <v>29</v>
      </c>
      <c r="C30" s="52" t="s">
        <v>659</v>
      </c>
      <c r="D30" s="52" t="s">
        <v>1468</v>
      </c>
      <c r="E30" s="52"/>
      <c r="F30" s="55" t="s">
        <v>598</v>
      </c>
      <c r="G30" s="55" t="s">
        <v>446</v>
      </c>
      <c r="H30" s="36">
        <v>99</v>
      </c>
      <c r="I30" s="195" t="s">
        <v>1939</v>
      </c>
      <c r="J30" s="201" t="s">
        <v>2856</v>
      </c>
    </row>
    <row r="31" spans="1:10" x14ac:dyDescent="0.2">
      <c r="A31" s="52" t="s">
        <v>1545</v>
      </c>
      <c r="B31" s="36">
        <v>30</v>
      </c>
      <c r="C31" s="52" t="s">
        <v>659</v>
      </c>
      <c r="D31" s="52" t="s">
        <v>1467</v>
      </c>
      <c r="E31" s="52"/>
      <c r="F31" s="55" t="s">
        <v>598</v>
      </c>
      <c r="G31" s="55" t="s">
        <v>446</v>
      </c>
      <c r="H31" s="36">
        <v>99</v>
      </c>
      <c r="I31" s="195" t="s">
        <v>1940</v>
      </c>
      <c r="J31" s="201" t="s">
        <v>2857</v>
      </c>
    </row>
    <row r="32" spans="1:10" x14ac:dyDescent="0.2">
      <c r="A32" s="52" t="s">
        <v>1546</v>
      </c>
      <c r="B32" s="36">
        <v>31</v>
      </c>
      <c r="C32" s="52" t="s">
        <v>659</v>
      </c>
      <c r="D32" s="52" t="s">
        <v>1466</v>
      </c>
      <c r="E32" s="52"/>
      <c r="F32" s="55" t="s">
        <v>598</v>
      </c>
      <c r="G32" s="55" t="s">
        <v>446</v>
      </c>
      <c r="H32" s="36">
        <v>99</v>
      </c>
      <c r="I32" s="195" t="s">
        <v>1941</v>
      </c>
      <c r="J32" s="201" t="s">
        <v>2858</v>
      </c>
    </row>
    <row r="33" spans="1:10" x14ac:dyDescent="0.2">
      <c r="A33" s="52" t="s">
        <v>1547</v>
      </c>
      <c r="B33" s="36">
        <v>32</v>
      </c>
      <c r="C33" s="52" t="s">
        <v>659</v>
      </c>
      <c r="D33" s="52" t="s">
        <v>1465</v>
      </c>
      <c r="E33" s="52"/>
      <c r="F33" s="55" t="s">
        <v>598</v>
      </c>
      <c r="G33" s="55" t="s">
        <v>446</v>
      </c>
      <c r="H33" s="36">
        <v>99</v>
      </c>
      <c r="I33" s="195" t="s">
        <v>1942</v>
      </c>
      <c r="J33" s="201" t="s">
        <v>2859</v>
      </c>
    </row>
    <row r="34" spans="1:10" x14ac:dyDescent="0.2">
      <c r="A34" s="52" t="s">
        <v>1548</v>
      </c>
      <c r="B34" s="36">
        <v>33</v>
      </c>
      <c r="C34" s="52" t="s">
        <v>659</v>
      </c>
      <c r="D34" s="52" t="s">
        <v>1464</v>
      </c>
      <c r="E34" s="52"/>
      <c r="F34" s="55" t="s">
        <v>598</v>
      </c>
      <c r="G34" s="55" t="s">
        <v>446</v>
      </c>
      <c r="H34" s="36">
        <v>99</v>
      </c>
      <c r="I34" s="195" t="s">
        <v>1943</v>
      </c>
      <c r="J34" s="201" t="s">
        <v>2860</v>
      </c>
    </row>
    <row r="35" spans="1:10" x14ac:dyDescent="0.2">
      <c r="A35" s="100" t="s">
        <v>1549</v>
      </c>
      <c r="B35" s="107">
        <v>34</v>
      </c>
      <c r="C35" s="100" t="s">
        <v>1477</v>
      </c>
      <c r="D35" s="100" t="s">
        <v>1462</v>
      </c>
      <c r="E35" s="100"/>
      <c r="F35" s="107" t="s">
        <v>598</v>
      </c>
      <c r="G35" s="107" t="s">
        <v>446</v>
      </c>
      <c r="H35" s="108">
        <v>99</v>
      </c>
      <c r="I35" s="195" t="s">
        <v>1929</v>
      </c>
      <c r="J35" s="201" t="s">
        <v>2861</v>
      </c>
    </row>
    <row r="36" spans="1:10" x14ac:dyDescent="0.2">
      <c r="A36" s="100" t="s">
        <v>1550</v>
      </c>
      <c r="B36" s="107">
        <v>35</v>
      </c>
      <c r="C36" s="100" t="s">
        <v>1477</v>
      </c>
      <c r="D36" s="100" t="s">
        <v>1463</v>
      </c>
      <c r="E36" s="100"/>
      <c r="F36" s="107" t="s">
        <v>598</v>
      </c>
      <c r="G36" s="107" t="s">
        <v>446</v>
      </c>
      <c r="H36" s="108">
        <v>99</v>
      </c>
      <c r="I36" s="195" t="s">
        <v>1930</v>
      </c>
      <c r="J36" s="201" t="s">
        <v>2862</v>
      </c>
    </row>
    <row r="37" spans="1:10" x14ac:dyDescent="0.2">
      <c r="A37" s="100" t="s">
        <v>1551</v>
      </c>
      <c r="B37" s="107">
        <v>36</v>
      </c>
      <c r="C37" s="100" t="s">
        <v>1477</v>
      </c>
      <c r="D37" s="100" t="s">
        <v>1470</v>
      </c>
      <c r="E37" s="100"/>
      <c r="F37" s="107" t="s">
        <v>598</v>
      </c>
      <c r="G37" s="107" t="s">
        <v>446</v>
      </c>
      <c r="H37" s="108">
        <v>99</v>
      </c>
      <c r="I37" s="195" t="s">
        <v>1931</v>
      </c>
      <c r="J37" s="201" t="s">
        <v>2863</v>
      </c>
    </row>
    <row r="38" spans="1:10" x14ac:dyDescent="0.2">
      <c r="A38" s="100" t="s">
        <v>1552</v>
      </c>
      <c r="B38" s="107">
        <v>37</v>
      </c>
      <c r="C38" s="100" t="s">
        <v>1477</v>
      </c>
      <c r="D38" s="100" t="s">
        <v>1471</v>
      </c>
      <c r="E38" s="100"/>
      <c r="F38" s="107" t="s">
        <v>598</v>
      </c>
      <c r="G38" s="107" t="s">
        <v>446</v>
      </c>
      <c r="H38" s="108">
        <v>99</v>
      </c>
      <c r="I38" s="195" t="s">
        <v>1932</v>
      </c>
      <c r="J38" s="201" t="s">
        <v>2864</v>
      </c>
    </row>
    <row r="39" spans="1:10" x14ac:dyDescent="0.2">
      <c r="A39" s="100" t="s">
        <v>1553</v>
      </c>
      <c r="B39" s="107">
        <v>38</v>
      </c>
      <c r="C39" s="100" t="s">
        <v>1477</v>
      </c>
      <c r="D39" s="100" t="s">
        <v>1472</v>
      </c>
      <c r="E39" s="100"/>
      <c r="F39" s="107" t="s">
        <v>598</v>
      </c>
      <c r="G39" s="107" t="s">
        <v>446</v>
      </c>
      <c r="H39" s="108">
        <v>99</v>
      </c>
      <c r="I39" s="195" t="s">
        <v>1933</v>
      </c>
      <c r="J39" s="201" t="s">
        <v>2865</v>
      </c>
    </row>
    <row r="40" spans="1:10" x14ac:dyDescent="0.2">
      <c r="A40" s="100" t="s">
        <v>1554</v>
      </c>
      <c r="B40" s="107">
        <v>39</v>
      </c>
      <c r="C40" s="100" t="s">
        <v>1477</v>
      </c>
      <c r="D40" s="100" t="s">
        <v>1473</v>
      </c>
      <c r="E40" s="100"/>
      <c r="F40" s="107" t="s">
        <v>598</v>
      </c>
      <c r="G40" s="107" t="s">
        <v>446</v>
      </c>
      <c r="H40" s="108">
        <v>99</v>
      </c>
      <c r="I40" s="195" t="s">
        <v>1934</v>
      </c>
      <c r="J40" s="201" t="s">
        <v>2866</v>
      </c>
    </row>
    <row r="41" spans="1:10" x14ac:dyDescent="0.2">
      <c r="A41" s="100" t="s">
        <v>1555</v>
      </c>
      <c r="B41" s="107">
        <v>40</v>
      </c>
      <c r="C41" s="100" t="s">
        <v>1477</v>
      </c>
      <c r="D41" s="100" t="s">
        <v>1474</v>
      </c>
      <c r="E41" s="100"/>
      <c r="F41" s="107" t="s">
        <v>598</v>
      </c>
      <c r="G41" s="107" t="s">
        <v>446</v>
      </c>
      <c r="H41" s="108">
        <v>99</v>
      </c>
      <c r="I41" s="195" t="s">
        <v>1935</v>
      </c>
      <c r="J41" s="201" t="s">
        <v>2867</v>
      </c>
    </row>
    <row r="42" spans="1:10" x14ac:dyDescent="0.2">
      <c r="A42" s="100" t="s">
        <v>1556</v>
      </c>
      <c r="B42" s="107">
        <v>41</v>
      </c>
      <c r="C42" s="100" t="s">
        <v>1477</v>
      </c>
      <c r="D42" s="100" t="s">
        <v>1475</v>
      </c>
      <c r="E42" s="100"/>
      <c r="F42" s="107" t="s">
        <v>598</v>
      </c>
      <c r="G42" s="107" t="s">
        <v>446</v>
      </c>
      <c r="H42" s="108">
        <v>99</v>
      </c>
      <c r="I42" s="195" t="s">
        <v>1936</v>
      </c>
      <c r="J42" s="201" t="s">
        <v>2868</v>
      </c>
    </row>
    <row r="43" spans="1:10" x14ac:dyDescent="0.2">
      <c r="A43" s="100" t="s">
        <v>1557</v>
      </c>
      <c r="B43" s="107">
        <v>42</v>
      </c>
      <c r="C43" s="100" t="s">
        <v>1477</v>
      </c>
      <c r="D43" s="100" t="s">
        <v>1476</v>
      </c>
      <c r="E43" s="100"/>
      <c r="F43" s="107" t="s">
        <v>598</v>
      </c>
      <c r="G43" s="107" t="s">
        <v>446</v>
      </c>
      <c r="H43" s="108">
        <v>99</v>
      </c>
      <c r="I43" s="195" t="s">
        <v>1937</v>
      </c>
      <c r="J43" s="201" t="s">
        <v>2869</v>
      </c>
    </row>
    <row r="44" spans="1:10" x14ac:dyDescent="0.2">
      <c r="A44" s="100" t="s">
        <v>1558</v>
      </c>
      <c r="B44" s="107">
        <v>43</v>
      </c>
      <c r="C44" s="100" t="s">
        <v>1477</v>
      </c>
      <c r="D44" s="100" t="s">
        <v>1469</v>
      </c>
      <c r="E44" s="100"/>
      <c r="F44" s="107" t="s">
        <v>598</v>
      </c>
      <c r="G44" s="107" t="s">
        <v>446</v>
      </c>
      <c r="H44" s="108">
        <v>99</v>
      </c>
      <c r="I44" s="195" t="s">
        <v>1938</v>
      </c>
      <c r="J44" s="201" t="s">
        <v>2870</v>
      </c>
    </row>
    <row r="45" spans="1:10" x14ac:dyDescent="0.2">
      <c r="A45" s="100" t="s">
        <v>1559</v>
      </c>
      <c r="B45" s="107">
        <v>44</v>
      </c>
      <c r="C45" s="100" t="s">
        <v>1477</v>
      </c>
      <c r="D45" s="100" t="s">
        <v>1468</v>
      </c>
      <c r="E45" s="100"/>
      <c r="F45" s="107" t="s">
        <v>598</v>
      </c>
      <c r="G45" s="107" t="s">
        <v>446</v>
      </c>
      <c r="H45" s="108">
        <v>99</v>
      </c>
      <c r="I45" s="195" t="s">
        <v>1939</v>
      </c>
      <c r="J45" s="201" t="s">
        <v>2871</v>
      </c>
    </row>
    <row r="46" spans="1:10" x14ac:dyDescent="0.2">
      <c r="A46" s="100" t="s">
        <v>1560</v>
      </c>
      <c r="B46" s="107">
        <v>45</v>
      </c>
      <c r="C46" s="100" t="s">
        <v>1477</v>
      </c>
      <c r="D46" s="100" t="s">
        <v>1467</v>
      </c>
      <c r="E46" s="100"/>
      <c r="F46" s="107" t="s">
        <v>598</v>
      </c>
      <c r="G46" s="107" t="s">
        <v>446</v>
      </c>
      <c r="H46" s="108">
        <v>99</v>
      </c>
      <c r="I46" s="195" t="s">
        <v>1940</v>
      </c>
      <c r="J46" s="201" t="s">
        <v>2872</v>
      </c>
    </row>
    <row r="47" spans="1:10" x14ac:dyDescent="0.2">
      <c r="A47" s="100" t="s">
        <v>1561</v>
      </c>
      <c r="B47" s="107">
        <v>46</v>
      </c>
      <c r="C47" s="100" t="s">
        <v>1477</v>
      </c>
      <c r="D47" s="100" t="s">
        <v>1466</v>
      </c>
      <c r="E47" s="100"/>
      <c r="F47" s="107" t="s">
        <v>598</v>
      </c>
      <c r="G47" s="107" t="s">
        <v>446</v>
      </c>
      <c r="H47" s="108">
        <v>99</v>
      </c>
      <c r="I47" s="195" t="s">
        <v>1941</v>
      </c>
      <c r="J47" s="201" t="s">
        <v>2873</v>
      </c>
    </row>
    <row r="48" spans="1:10" x14ac:dyDescent="0.2">
      <c r="A48" s="100" t="s">
        <v>1562</v>
      </c>
      <c r="B48" s="107">
        <v>47</v>
      </c>
      <c r="C48" s="100" t="s">
        <v>1477</v>
      </c>
      <c r="D48" s="100" t="s">
        <v>1465</v>
      </c>
      <c r="E48" s="100"/>
      <c r="F48" s="107" t="s">
        <v>598</v>
      </c>
      <c r="G48" s="107" t="s">
        <v>446</v>
      </c>
      <c r="H48" s="108">
        <v>99</v>
      </c>
      <c r="I48" s="195" t="s">
        <v>1942</v>
      </c>
      <c r="J48" s="201" t="s">
        <v>2874</v>
      </c>
    </row>
    <row r="49" spans="1:10" x14ac:dyDescent="0.2">
      <c r="A49" s="100" t="s">
        <v>1563</v>
      </c>
      <c r="B49" s="107">
        <v>48</v>
      </c>
      <c r="C49" s="100" t="s">
        <v>1477</v>
      </c>
      <c r="D49" s="100" t="s">
        <v>1464</v>
      </c>
      <c r="E49" s="100"/>
      <c r="F49" s="107" t="s">
        <v>598</v>
      </c>
      <c r="G49" s="107" t="s">
        <v>446</v>
      </c>
      <c r="H49" s="108">
        <v>99</v>
      </c>
      <c r="I49" s="195" t="s">
        <v>1943</v>
      </c>
      <c r="J49" s="201" t="s">
        <v>2875</v>
      </c>
    </row>
    <row r="50" spans="1:10" ht="22.5" x14ac:dyDescent="0.2">
      <c r="A50" s="100" t="s">
        <v>1672</v>
      </c>
      <c r="B50" s="107">
        <v>49</v>
      </c>
      <c r="C50" s="100" t="s">
        <v>1676</v>
      </c>
      <c r="D50" s="100" t="s">
        <v>1462</v>
      </c>
      <c r="E50" s="100" t="s">
        <v>583</v>
      </c>
      <c r="F50" s="107">
        <v>0</v>
      </c>
      <c r="G50" s="107" t="s">
        <v>449</v>
      </c>
      <c r="H50" s="108">
        <v>0</v>
      </c>
      <c r="I50" s="195" t="s">
        <v>1929</v>
      </c>
      <c r="J50" s="201" t="s">
        <v>2876</v>
      </c>
    </row>
    <row r="51" spans="1:10" x14ac:dyDescent="0.2">
      <c r="A51" s="100"/>
      <c r="B51" s="107"/>
      <c r="C51" s="100"/>
      <c r="D51" s="100"/>
      <c r="E51" s="100" t="s">
        <v>1996</v>
      </c>
      <c r="F51" s="107">
        <v>1</v>
      </c>
      <c r="G51" s="107"/>
      <c r="H51" s="109"/>
      <c r="I51" s="203"/>
      <c r="J51" s="178"/>
    </row>
    <row r="52" spans="1:10" x14ac:dyDescent="0.2">
      <c r="A52" s="100"/>
      <c r="B52" s="107"/>
      <c r="C52" s="100"/>
      <c r="D52" s="100"/>
      <c r="E52" s="100" t="s">
        <v>1675</v>
      </c>
      <c r="F52" s="107">
        <v>2</v>
      </c>
      <c r="G52" s="107"/>
      <c r="H52" s="109"/>
      <c r="I52" s="203"/>
      <c r="J52" s="178"/>
    </row>
    <row r="53" spans="1:10" x14ac:dyDescent="0.2">
      <c r="A53" s="100"/>
      <c r="B53" s="107"/>
      <c r="C53" s="100"/>
      <c r="D53" s="100"/>
      <c r="E53" s="100" t="s">
        <v>1674</v>
      </c>
      <c r="F53" s="107">
        <v>3</v>
      </c>
      <c r="G53" s="107"/>
      <c r="H53" s="109"/>
      <c r="I53" s="203"/>
      <c r="J53" s="178"/>
    </row>
    <row r="54" spans="1:10" x14ac:dyDescent="0.2">
      <c r="A54" s="100"/>
      <c r="B54" s="107"/>
      <c r="C54" s="100"/>
      <c r="D54" s="100"/>
      <c r="E54" s="100" t="s">
        <v>1673</v>
      </c>
      <c r="F54" s="107">
        <v>4</v>
      </c>
      <c r="G54" s="107"/>
      <c r="H54" s="109"/>
      <c r="I54" s="203"/>
      <c r="J54" s="178"/>
    </row>
    <row r="55" spans="1:10" x14ac:dyDescent="0.2">
      <c r="A55" s="100"/>
      <c r="B55" s="107"/>
      <c r="C55" s="100"/>
      <c r="D55" s="100"/>
      <c r="E55" s="100" t="s">
        <v>1997</v>
      </c>
      <c r="F55" s="107">
        <v>5</v>
      </c>
      <c r="G55" s="107"/>
      <c r="H55" s="109"/>
      <c r="I55" s="203"/>
      <c r="J55" s="178"/>
    </row>
    <row r="56" spans="1:10" ht="22.5" x14ac:dyDescent="0.2">
      <c r="A56" s="100" t="s">
        <v>1677</v>
      </c>
      <c r="B56" s="107">
        <v>50</v>
      </c>
      <c r="C56" s="100" t="s">
        <v>1676</v>
      </c>
      <c r="D56" s="100" t="s">
        <v>1463</v>
      </c>
      <c r="E56" s="100" t="s">
        <v>583</v>
      </c>
      <c r="F56" s="107">
        <v>0</v>
      </c>
      <c r="G56" s="107" t="s">
        <v>449</v>
      </c>
      <c r="H56" s="108">
        <v>0</v>
      </c>
      <c r="I56" s="195" t="s">
        <v>1930</v>
      </c>
      <c r="J56" s="201" t="s">
        <v>2877</v>
      </c>
    </row>
    <row r="57" spans="1:10" x14ac:dyDescent="0.2">
      <c r="A57" s="100"/>
      <c r="B57" s="107"/>
      <c r="C57" s="100"/>
      <c r="D57" s="100"/>
      <c r="E57" s="100" t="s">
        <v>1996</v>
      </c>
      <c r="F57" s="107">
        <v>1</v>
      </c>
      <c r="G57" s="107"/>
      <c r="H57" s="109"/>
      <c r="I57" s="203"/>
      <c r="J57" s="178"/>
    </row>
    <row r="58" spans="1:10" x14ac:dyDescent="0.2">
      <c r="A58" s="100"/>
      <c r="B58" s="107"/>
      <c r="C58" s="100"/>
      <c r="D58" s="100"/>
      <c r="E58" s="100" t="s">
        <v>1675</v>
      </c>
      <c r="F58" s="107">
        <v>2</v>
      </c>
      <c r="G58" s="107"/>
      <c r="H58" s="109"/>
      <c r="I58" s="203"/>
      <c r="J58" s="178"/>
    </row>
    <row r="59" spans="1:10" x14ac:dyDescent="0.2">
      <c r="A59" s="100"/>
      <c r="B59" s="107"/>
      <c r="C59" s="100"/>
      <c r="D59" s="100"/>
      <c r="E59" s="100" t="s">
        <v>1674</v>
      </c>
      <c r="F59" s="107">
        <v>3</v>
      </c>
      <c r="G59" s="107"/>
      <c r="H59" s="109"/>
      <c r="I59" s="203"/>
      <c r="J59" s="178"/>
    </row>
    <row r="60" spans="1:10" x14ac:dyDescent="0.2">
      <c r="A60" s="100"/>
      <c r="B60" s="107"/>
      <c r="C60" s="100"/>
      <c r="D60" s="100"/>
      <c r="E60" s="100" t="s">
        <v>1673</v>
      </c>
      <c r="F60" s="107">
        <v>4</v>
      </c>
      <c r="G60" s="107"/>
      <c r="H60" s="109"/>
      <c r="I60" s="203"/>
      <c r="J60" s="178"/>
    </row>
    <row r="61" spans="1:10" x14ac:dyDescent="0.2">
      <c r="A61" s="100"/>
      <c r="B61" s="107"/>
      <c r="C61" s="100"/>
      <c r="D61" s="100"/>
      <c r="E61" s="100" t="s">
        <v>1997</v>
      </c>
      <c r="F61" s="107">
        <v>5</v>
      </c>
      <c r="G61" s="107"/>
      <c r="H61" s="109"/>
      <c r="I61" s="203"/>
      <c r="J61" s="178"/>
    </row>
    <row r="62" spans="1:10" ht="22.5" x14ac:dyDescent="0.2">
      <c r="A62" s="100" t="s">
        <v>1678</v>
      </c>
      <c r="B62" s="107">
        <v>51</v>
      </c>
      <c r="C62" s="100" t="s">
        <v>1676</v>
      </c>
      <c r="D62" s="100" t="s">
        <v>1470</v>
      </c>
      <c r="E62" s="100" t="s">
        <v>583</v>
      </c>
      <c r="F62" s="107">
        <v>0</v>
      </c>
      <c r="G62" s="107" t="s">
        <v>449</v>
      </c>
      <c r="H62" s="108">
        <v>0</v>
      </c>
      <c r="I62" s="195" t="s">
        <v>1931</v>
      </c>
      <c r="J62" s="201" t="s">
        <v>2878</v>
      </c>
    </row>
    <row r="63" spans="1:10" x14ac:dyDescent="0.2">
      <c r="A63" s="100"/>
      <c r="B63" s="107"/>
      <c r="C63" s="100"/>
      <c r="D63" s="100"/>
      <c r="E63" s="100" t="s">
        <v>1996</v>
      </c>
      <c r="F63" s="107">
        <v>1</v>
      </c>
      <c r="G63" s="107"/>
      <c r="H63" s="109"/>
      <c r="I63" s="203"/>
      <c r="J63" s="178"/>
    </row>
    <row r="64" spans="1:10" x14ac:dyDescent="0.2">
      <c r="A64" s="100"/>
      <c r="B64" s="107"/>
      <c r="C64" s="100"/>
      <c r="D64" s="100"/>
      <c r="E64" s="100" t="s">
        <v>1675</v>
      </c>
      <c r="F64" s="107">
        <v>2</v>
      </c>
      <c r="G64" s="107"/>
      <c r="H64" s="109"/>
      <c r="I64" s="203"/>
      <c r="J64" s="178"/>
    </row>
    <row r="65" spans="1:10" x14ac:dyDescent="0.2">
      <c r="A65" s="100"/>
      <c r="B65" s="107"/>
      <c r="C65" s="100"/>
      <c r="D65" s="100"/>
      <c r="E65" s="100" t="s">
        <v>1674</v>
      </c>
      <c r="F65" s="107">
        <v>3</v>
      </c>
      <c r="G65" s="107"/>
      <c r="H65" s="109"/>
      <c r="I65" s="203"/>
      <c r="J65" s="178"/>
    </row>
    <row r="66" spans="1:10" x14ac:dyDescent="0.2">
      <c r="A66" s="100"/>
      <c r="B66" s="107"/>
      <c r="C66" s="100"/>
      <c r="D66" s="100"/>
      <c r="E66" s="100" t="s">
        <v>1673</v>
      </c>
      <c r="F66" s="107">
        <v>4</v>
      </c>
      <c r="G66" s="107"/>
      <c r="H66" s="109"/>
      <c r="I66" s="203"/>
      <c r="J66" s="178"/>
    </row>
    <row r="67" spans="1:10" x14ac:dyDescent="0.2">
      <c r="A67" s="100"/>
      <c r="B67" s="107"/>
      <c r="C67" s="100"/>
      <c r="D67" s="100"/>
      <c r="E67" s="100" t="s">
        <v>1997</v>
      </c>
      <c r="F67" s="107">
        <v>5</v>
      </c>
      <c r="G67" s="107"/>
      <c r="H67" s="109"/>
      <c r="I67" s="203"/>
      <c r="J67" s="178"/>
    </row>
    <row r="68" spans="1:10" ht="22.5" x14ac:dyDescent="0.2">
      <c r="A68" s="100" t="s">
        <v>1679</v>
      </c>
      <c r="B68" s="107">
        <v>52</v>
      </c>
      <c r="C68" s="100" t="s">
        <v>1676</v>
      </c>
      <c r="D68" s="100" t="s">
        <v>1471</v>
      </c>
      <c r="E68" s="100" t="s">
        <v>583</v>
      </c>
      <c r="F68" s="107">
        <v>0</v>
      </c>
      <c r="G68" s="107" t="s">
        <v>449</v>
      </c>
      <c r="H68" s="108">
        <v>0</v>
      </c>
      <c r="I68" s="195" t="s">
        <v>1932</v>
      </c>
      <c r="J68" s="201" t="s">
        <v>2879</v>
      </c>
    </row>
    <row r="69" spans="1:10" x14ac:dyDescent="0.2">
      <c r="A69" s="100"/>
      <c r="B69" s="107"/>
      <c r="C69" s="100"/>
      <c r="D69" s="100"/>
      <c r="E69" s="100" t="s">
        <v>1996</v>
      </c>
      <c r="F69" s="107">
        <v>1</v>
      </c>
      <c r="G69" s="107"/>
      <c r="H69" s="109"/>
      <c r="I69" s="203"/>
      <c r="J69" s="178"/>
    </row>
    <row r="70" spans="1:10" x14ac:dyDescent="0.2">
      <c r="A70" s="100"/>
      <c r="B70" s="107"/>
      <c r="C70" s="100"/>
      <c r="D70" s="100"/>
      <c r="E70" s="100" t="s">
        <v>1675</v>
      </c>
      <c r="F70" s="107">
        <v>2</v>
      </c>
      <c r="G70" s="107"/>
      <c r="H70" s="109"/>
      <c r="I70" s="203"/>
      <c r="J70" s="178"/>
    </row>
    <row r="71" spans="1:10" x14ac:dyDescent="0.2">
      <c r="A71" s="100"/>
      <c r="B71" s="107"/>
      <c r="C71" s="100"/>
      <c r="D71" s="100"/>
      <c r="E71" s="100" t="s">
        <v>1674</v>
      </c>
      <c r="F71" s="107">
        <v>3</v>
      </c>
      <c r="G71" s="107"/>
      <c r="H71" s="109"/>
      <c r="I71" s="203"/>
      <c r="J71" s="178"/>
    </row>
    <row r="72" spans="1:10" x14ac:dyDescent="0.2">
      <c r="A72" s="100"/>
      <c r="B72" s="107"/>
      <c r="C72" s="100"/>
      <c r="D72" s="100"/>
      <c r="E72" s="100" t="s">
        <v>1673</v>
      </c>
      <c r="F72" s="107">
        <v>4</v>
      </c>
      <c r="G72" s="107"/>
      <c r="H72" s="109"/>
      <c r="I72" s="203"/>
      <c r="J72" s="178"/>
    </row>
    <row r="73" spans="1:10" x14ac:dyDescent="0.2">
      <c r="A73" s="100"/>
      <c r="B73" s="107"/>
      <c r="C73" s="100"/>
      <c r="D73" s="100"/>
      <c r="E73" s="100" t="s">
        <v>1997</v>
      </c>
      <c r="F73" s="107">
        <v>5</v>
      </c>
      <c r="G73" s="107"/>
      <c r="H73" s="109"/>
      <c r="I73" s="203"/>
      <c r="J73" s="178"/>
    </row>
    <row r="74" spans="1:10" ht="22.5" x14ac:dyDescent="0.2">
      <c r="A74" s="100" t="s">
        <v>1680</v>
      </c>
      <c r="B74" s="107">
        <v>53</v>
      </c>
      <c r="C74" s="100" t="s">
        <v>1676</v>
      </c>
      <c r="D74" s="100" t="s">
        <v>1472</v>
      </c>
      <c r="E74" s="100" t="s">
        <v>583</v>
      </c>
      <c r="F74" s="107">
        <v>0</v>
      </c>
      <c r="G74" s="107" t="s">
        <v>449</v>
      </c>
      <c r="H74" s="108">
        <v>0</v>
      </c>
      <c r="I74" s="195" t="s">
        <v>1933</v>
      </c>
      <c r="J74" s="201" t="s">
        <v>2880</v>
      </c>
    </row>
    <row r="75" spans="1:10" x14ac:dyDescent="0.2">
      <c r="A75" s="100"/>
      <c r="B75" s="107"/>
      <c r="C75" s="100"/>
      <c r="D75" s="100"/>
      <c r="E75" s="100" t="s">
        <v>1996</v>
      </c>
      <c r="F75" s="107">
        <v>1</v>
      </c>
      <c r="G75" s="107"/>
      <c r="H75" s="109"/>
      <c r="I75" s="203"/>
      <c r="J75" s="178"/>
    </row>
    <row r="76" spans="1:10" x14ac:dyDescent="0.2">
      <c r="A76" s="100"/>
      <c r="B76" s="107"/>
      <c r="C76" s="100"/>
      <c r="D76" s="100"/>
      <c r="E76" s="100" t="s">
        <v>1675</v>
      </c>
      <c r="F76" s="107">
        <v>2</v>
      </c>
      <c r="G76" s="107"/>
      <c r="H76" s="109"/>
      <c r="I76" s="203"/>
      <c r="J76" s="178"/>
    </row>
    <row r="77" spans="1:10" x14ac:dyDescent="0.2">
      <c r="A77" s="100"/>
      <c r="B77" s="107"/>
      <c r="C77" s="100"/>
      <c r="D77" s="100"/>
      <c r="E77" s="100" t="s">
        <v>1674</v>
      </c>
      <c r="F77" s="107">
        <v>3</v>
      </c>
      <c r="G77" s="107"/>
      <c r="H77" s="109"/>
      <c r="I77" s="203"/>
      <c r="J77" s="178"/>
    </row>
    <row r="78" spans="1:10" x14ac:dyDescent="0.2">
      <c r="A78" s="100"/>
      <c r="B78" s="107"/>
      <c r="C78" s="100"/>
      <c r="D78" s="100"/>
      <c r="E78" s="100" t="s">
        <v>1673</v>
      </c>
      <c r="F78" s="107">
        <v>4</v>
      </c>
      <c r="G78" s="107"/>
      <c r="H78" s="109"/>
      <c r="I78" s="203"/>
      <c r="J78" s="178"/>
    </row>
    <row r="79" spans="1:10" x14ac:dyDescent="0.2">
      <c r="A79" s="100"/>
      <c r="B79" s="107"/>
      <c r="C79" s="100"/>
      <c r="D79" s="100"/>
      <c r="E79" s="100" t="s">
        <v>1997</v>
      </c>
      <c r="F79" s="107">
        <v>5</v>
      </c>
      <c r="G79" s="107"/>
      <c r="H79" s="109"/>
      <c r="I79" s="203"/>
      <c r="J79" s="178"/>
    </row>
    <row r="80" spans="1:10" ht="22.5" x14ac:dyDescent="0.2">
      <c r="A80" s="100" t="s">
        <v>1681</v>
      </c>
      <c r="B80" s="107">
        <v>54</v>
      </c>
      <c r="C80" s="100" t="s">
        <v>1676</v>
      </c>
      <c r="D80" s="100" t="s">
        <v>1473</v>
      </c>
      <c r="E80" s="100" t="s">
        <v>583</v>
      </c>
      <c r="F80" s="107">
        <v>0</v>
      </c>
      <c r="G80" s="107" t="s">
        <v>449</v>
      </c>
      <c r="H80" s="108">
        <v>0</v>
      </c>
      <c r="I80" s="195" t="s">
        <v>1934</v>
      </c>
      <c r="J80" s="201" t="s">
        <v>2881</v>
      </c>
    </row>
    <row r="81" spans="1:10" x14ac:dyDescent="0.2">
      <c r="A81" s="100"/>
      <c r="B81" s="107"/>
      <c r="C81" s="100"/>
      <c r="D81" s="100"/>
      <c r="E81" s="100" t="s">
        <v>1996</v>
      </c>
      <c r="F81" s="107">
        <v>1</v>
      </c>
      <c r="G81" s="107"/>
      <c r="H81" s="109"/>
      <c r="I81" s="203"/>
      <c r="J81" s="178"/>
    </row>
    <row r="82" spans="1:10" x14ac:dyDescent="0.2">
      <c r="A82" s="100"/>
      <c r="B82" s="107"/>
      <c r="C82" s="100"/>
      <c r="D82" s="100"/>
      <c r="E82" s="100" t="s">
        <v>1675</v>
      </c>
      <c r="F82" s="107">
        <v>2</v>
      </c>
      <c r="G82" s="107"/>
      <c r="H82" s="109"/>
      <c r="I82" s="203"/>
      <c r="J82" s="178"/>
    </row>
    <row r="83" spans="1:10" x14ac:dyDescent="0.2">
      <c r="A83" s="100"/>
      <c r="B83" s="107"/>
      <c r="C83" s="100"/>
      <c r="D83" s="100"/>
      <c r="E83" s="100" t="s">
        <v>1674</v>
      </c>
      <c r="F83" s="107">
        <v>3</v>
      </c>
      <c r="G83" s="107"/>
      <c r="H83" s="109"/>
      <c r="I83" s="203"/>
      <c r="J83" s="178"/>
    </row>
    <row r="84" spans="1:10" x14ac:dyDescent="0.2">
      <c r="A84" s="100"/>
      <c r="B84" s="107"/>
      <c r="C84" s="100"/>
      <c r="D84" s="100"/>
      <c r="E84" s="100" t="s">
        <v>1673</v>
      </c>
      <c r="F84" s="107">
        <v>4</v>
      </c>
      <c r="G84" s="107"/>
      <c r="H84" s="109"/>
      <c r="I84" s="203"/>
      <c r="J84" s="178"/>
    </row>
    <row r="85" spans="1:10" x14ac:dyDescent="0.2">
      <c r="A85" s="100"/>
      <c r="B85" s="107"/>
      <c r="C85" s="100"/>
      <c r="D85" s="100"/>
      <c r="E85" s="100" t="s">
        <v>1997</v>
      </c>
      <c r="F85" s="107">
        <v>5</v>
      </c>
      <c r="G85" s="107"/>
      <c r="H85" s="109"/>
      <c r="I85" s="203"/>
      <c r="J85" s="178"/>
    </row>
    <row r="86" spans="1:10" ht="22.5" x14ac:dyDescent="0.2">
      <c r="A86" s="100" t="s">
        <v>1682</v>
      </c>
      <c r="B86" s="107">
        <v>55</v>
      </c>
      <c r="C86" s="100" t="s">
        <v>1676</v>
      </c>
      <c r="D86" s="100" t="s">
        <v>1474</v>
      </c>
      <c r="E86" s="100" t="s">
        <v>583</v>
      </c>
      <c r="F86" s="107">
        <v>0</v>
      </c>
      <c r="G86" s="107" t="s">
        <v>449</v>
      </c>
      <c r="H86" s="108">
        <v>0</v>
      </c>
      <c r="I86" s="195" t="s">
        <v>1935</v>
      </c>
      <c r="J86" s="201" t="s">
        <v>2882</v>
      </c>
    </row>
    <row r="87" spans="1:10" x14ac:dyDescent="0.2">
      <c r="A87" s="100"/>
      <c r="B87" s="107"/>
      <c r="C87" s="100"/>
      <c r="D87" s="100"/>
      <c r="E87" s="100" t="s">
        <v>1996</v>
      </c>
      <c r="F87" s="107">
        <v>1</v>
      </c>
      <c r="G87" s="107"/>
      <c r="H87" s="109"/>
      <c r="I87" s="203"/>
      <c r="J87" s="178"/>
    </row>
    <row r="88" spans="1:10" x14ac:dyDescent="0.2">
      <c r="A88" s="100"/>
      <c r="B88" s="107"/>
      <c r="C88" s="100"/>
      <c r="D88" s="100"/>
      <c r="E88" s="100" t="s">
        <v>1675</v>
      </c>
      <c r="F88" s="107">
        <v>2</v>
      </c>
      <c r="G88" s="107"/>
      <c r="H88" s="109"/>
      <c r="I88" s="203"/>
      <c r="J88" s="178"/>
    </row>
    <row r="89" spans="1:10" x14ac:dyDescent="0.2">
      <c r="A89" s="100"/>
      <c r="B89" s="107"/>
      <c r="C89" s="100"/>
      <c r="D89" s="100"/>
      <c r="E89" s="100" t="s">
        <v>1674</v>
      </c>
      <c r="F89" s="107">
        <v>3</v>
      </c>
      <c r="G89" s="107"/>
      <c r="H89" s="109"/>
      <c r="I89" s="203"/>
      <c r="J89" s="178"/>
    </row>
    <row r="90" spans="1:10" x14ac:dyDescent="0.2">
      <c r="A90" s="100"/>
      <c r="B90" s="107"/>
      <c r="C90" s="100"/>
      <c r="D90" s="100"/>
      <c r="E90" s="100" t="s">
        <v>1673</v>
      </c>
      <c r="F90" s="107">
        <v>4</v>
      </c>
      <c r="G90" s="107"/>
      <c r="H90" s="109"/>
      <c r="I90" s="203"/>
      <c r="J90" s="178"/>
    </row>
    <row r="91" spans="1:10" x14ac:dyDescent="0.2">
      <c r="A91" s="100"/>
      <c r="B91" s="107"/>
      <c r="C91" s="100"/>
      <c r="D91" s="100"/>
      <c r="E91" s="100" t="s">
        <v>1997</v>
      </c>
      <c r="F91" s="107">
        <v>5</v>
      </c>
      <c r="G91" s="107"/>
      <c r="H91" s="109"/>
      <c r="I91" s="203"/>
      <c r="J91" s="178"/>
    </row>
    <row r="92" spans="1:10" ht="22.5" x14ac:dyDescent="0.2">
      <c r="A92" s="100" t="s">
        <v>1683</v>
      </c>
      <c r="B92" s="107">
        <v>56</v>
      </c>
      <c r="C92" s="100" t="s">
        <v>1676</v>
      </c>
      <c r="D92" s="100" t="s">
        <v>1475</v>
      </c>
      <c r="E92" s="100" t="s">
        <v>583</v>
      </c>
      <c r="F92" s="107">
        <v>0</v>
      </c>
      <c r="G92" s="107" t="s">
        <v>449</v>
      </c>
      <c r="H92" s="108">
        <v>0</v>
      </c>
      <c r="I92" s="195" t="s">
        <v>1936</v>
      </c>
      <c r="J92" s="201" t="s">
        <v>2883</v>
      </c>
    </row>
    <row r="93" spans="1:10" x14ac:dyDescent="0.2">
      <c r="A93" s="100"/>
      <c r="B93" s="107"/>
      <c r="C93" s="100"/>
      <c r="D93" s="100"/>
      <c r="E93" s="100" t="s">
        <v>1996</v>
      </c>
      <c r="F93" s="107">
        <v>1</v>
      </c>
      <c r="G93" s="107"/>
      <c r="H93" s="109"/>
      <c r="I93" s="203"/>
      <c r="J93" s="178"/>
    </row>
    <row r="94" spans="1:10" x14ac:dyDescent="0.2">
      <c r="A94" s="100"/>
      <c r="B94" s="107"/>
      <c r="C94" s="100"/>
      <c r="D94" s="100"/>
      <c r="E94" s="100" t="s">
        <v>1675</v>
      </c>
      <c r="F94" s="107">
        <v>2</v>
      </c>
      <c r="G94" s="107"/>
      <c r="H94" s="109"/>
      <c r="I94" s="203"/>
      <c r="J94" s="178"/>
    </row>
    <row r="95" spans="1:10" x14ac:dyDescent="0.2">
      <c r="A95" s="100"/>
      <c r="B95" s="107"/>
      <c r="C95" s="100"/>
      <c r="D95" s="100"/>
      <c r="E95" s="100" t="s">
        <v>1674</v>
      </c>
      <c r="F95" s="107">
        <v>3</v>
      </c>
      <c r="G95" s="107"/>
      <c r="H95" s="109"/>
      <c r="I95" s="203"/>
      <c r="J95" s="178"/>
    </row>
    <row r="96" spans="1:10" x14ac:dyDescent="0.2">
      <c r="A96" s="100"/>
      <c r="B96" s="107"/>
      <c r="C96" s="100"/>
      <c r="D96" s="100"/>
      <c r="E96" s="100" t="s">
        <v>1673</v>
      </c>
      <c r="F96" s="107">
        <v>4</v>
      </c>
      <c r="G96" s="107"/>
      <c r="H96" s="109"/>
      <c r="I96" s="203"/>
      <c r="J96" s="178"/>
    </row>
    <row r="97" spans="1:10" x14ac:dyDescent="0.2">
      <c r="A97" s="100"/>
      <c r="B97" s="107"/>
      <c r="C97" s="100"/>
      <c r="D97" s="100"/>
      <c r="E97" s="100" t="s">
        <v>1997</v>
      </c>
      <c r="F97" s="107">
        <v>5</v>
      </c>
      <c r="G97" s="107"/>
      <c r="H97" s="109"/>
      <c r="I97" s="203"/>
      <c r="J97" s="178"/>
    </row>
    <row r="98" spans="1:10" ht="22.5" x14ac:dyDescent="0.2">
      <c r="A98" s="100" t="s">
        <v>1684</v>
      </c>
      <c r="B98" s="107">
        <v>57</v>
      </c>
      <c r="C98" s="100" t="s">
        <v>1676</v>
      </c>
      <c r="D98" s="100" t="s">
        <v>1476</v>
      </c>
      <c r="E98" s="100" t="s">
        <v>583</v>
      </c>
      <c r="F98" s="107">
        <v>0</v>
      </c>
      <c r="G98" s="107" t="s">
        <v>449</v>
      </c>
      <c r="H98" s="108">
        <v>0</v>
      </c>
      <c r="I98" s="195" t="s">
        <v>1937</v>
      </c>
      <c r="J98" s="201" t="s">
        <v>2884</v>
      </c>
    </row>
    <row r="99" spans="1:10" x14ac:dyDescent="0.2">
      <c r="A99" s="100"/>
      <c r="B99" s="107"/>
      <c r="C99" s="100"/>
      <c r="D99" s="100"/>
      <c r="E99" s="100" t="s">
        <v>1996</v>
      </c>
      <c r="F99" s="107">
        <v>1</v>
      </c>
      <c r="G99" s="107"/>
      <c r="H99" s="109"/>
      <c r="I99" s="203"/>
      <c r="J99" s="178"/>
    </row>
    <row r="100" spans="1:10" x14ac:dyDescent="0.2">
      <c r="A100" s="100"/>
      <c r="B100" s="107"/>
      <c r="C100" s="100"/>
      <c r="D100" s="100"/>
      <c r="E100" s="100" t="s">
        <v>1675</v>
      </c>
      <c r="F100" s="107">
        <v>2</v>
      </c>
      <c r="G100" s="107"/>
      <c r="H100" s="109"/>
      <c r="I100" s="203"/>
      <c r="J100" s="178"/>
    </row>
    <row r="101" spans="1:10" x14ac:dyDescent="0.2">
      <c r="A101" s="100"/>
      <c r="B101" s="107"/>
      <c r="C101" s="100"/>
      <c r="D101" s="100"/>
      <c r="E101" s="100" t="s">
        <v>1674</v>
      </c>
      <c r="F101" s="107">
        <v>3</v>
      </c>
      <c r="G101" s="107"/>
      <c r="H101" s="109"/>
      <c r="I101" s="203"/>
      <c r="J101" s="178"/>
    </row>
    <row r="102" spans="1:10" x14ac:dyDescent="0.2">
      <c r="A102" s="100"/>
      <c r="B102" s="107"/>
      <c r="C102" s="100"/>
      <c r="D102" s="100"/>
      <c r="E102" s="100" t="s">
        <v>1673</v>
      </c>
      <c r="F102" s="107">
        <v>4</v>
      </c>
      <c r="G102" s="107"/>
      <c r="H102" s="109"/>
      <c r="I102" s="203"/>
      <c r="J102" s="178"/>
    </row>
    <row r="103" spans="1:10" x14ac:dyDescent="0.2">
      <c r="A103" s="100"/>
      <c r="B103" s="107"/>
      <c r="C103" s="100"/>
      <c r="D103" s="100"/>
      <c r="E103" s="100" t="s">
        <v>1997</v>
      </c>
      <c r="F103" s="107">
        <v>5</v>
      </c>
      <c r="G103" s="107"/>
      <c r="H103" s="109"/>
      <c r="I103" s="203"/>
      <c r="J103" s="178"/>
    </row>
    <row r="104" spans="1:10" ht="22.5" x14ac:dyDescent="0.2">
      <c r="A104" s="100" t="s">
        <v>1685</v>
      </c>
      <c r="B104" s="107">
        <v>58</v>
      </c>
      <c r="C104" s="100" t="s">
        <v>1676</v>
      </c>
      <c r="D104" s="100" t="s">
        <v>1469</v>
      </c>
      <c r="E104" s="100" t="s">
        <v>583</v>
      </c>
      <c r="F104" s="107">
        <v>0</v>
      </c>
      <c r="G104" s="107" t="s">
        <v>449</v>
      </c>
      <c r="H104" s="108">
        <v>0</v>
      </c>
      <c r="I104" s="195" t="s">
        <v>1938</v>
      </c>
      <c r="J104" s="201" t="s">
        <v>2885</v>
      </c>
    </row>
    <row r="105" spans="1:10" x14ac:dyDescent="0.2">
      <c r="A105" s="100"/>
      <c r="B105" s="107"/>
      <c r="C105" s="100"/>
      <c r="D105" s="100"/>
      <c r="E105" s="100" t="s">
        <v>1996</v>
      </c>
      <c r="F105" s="107">
        <v>1</v>
      </c>
      <c r="G105" s="107"/>
      <c r="H105" s="109"/>
      <c r="I105" s="203"/>
      <c r="J105" s="178"/>
    </row>
    <row r="106" spans="1:10" x14ac:dyDescent="0.2">
      <c r="A106" s="100"/>
      <c r="B106" s="107"/>
      <c r="C106" s="100"/>
      <c r="D106" s="100"/>
      <c r="E106" s="100" t="s">
        <v>1675</v>
      </c>
      <c r="F106" s="107">
        <v>2</v>
      </c>
      <c r="G106" s="107"/>
      <c r="H106" s="109"/>
      <c r="I106" s="203"/>
      <c r="J106" s="178"/>
    </row>
    <row r="107" spans="1:10" x14ac:dyDescent="0.2">
      <c r="A107" s="100"/>
      <c r="B107" s="107"/>
      <c r="C107" s="100"/>
      <c r="D107" s="100"/>
      <c r="E107" s="100" t="s">
        <v>1674</v>
      </c>
      <c r="F107" s="107">
        <v>3</v>
      </c>
      <c r="G107" s="107"/>
      <c r="H107" s="109"/>
      <c r="I107" s="203"/>
      <c r="J107" s="178"/>
    </row>
    <row r="108" spans="1:10" x14ac:dyDescent="0.2">
      <c r="A108" s="100"/>
      <c r="B108" s="107"/>
      <c r="C108" s="100"/>
      <c r="D108" s="100"/>
      <c r="E108" s="100" t="s">
        <v>1673</v>
      </c>
      <c r="F108" s="107">
        <v>4</v>
      </c>
      <c r="G108" s="107"/>
      <c r="H108" s="109"/>
      <c r="I108" s="203"/>
      <c r="J108" s="178"/>
    </row>
    <row r="109" spans="1:10" x14ac:dyDescent="0.2">
      <c r="A109" s="100"/>
      <c r="B109" s="107"/>
      <c r="C109" s="100"/>
      <c r="D109" s="100"/>
      <c r="E109" s="100" t="s">
        <v>1997</v>
      </c>
      <c r="F109" s="107">
        <v>5</v>
      </c>
      <c r="G109" s="107"/>
      <c r="H109" s="109"/>
      <c r="I109" s="203"/>
      <c r="J109" s="178"/>
    </row>
    <row r="110" spans="1:10" ht="22.5" x14ac:dyDescent="0.2">
      <c r="A110" s="100" t="s">
        <v>2000</v>
      </c>
      <c r="B110" s="107">
        <v>59</v>
      </c>
      <c r="C110" s="100" t="s">
        <v>1676</v>
      </c>
      <c r="D110" s="100" t="s">
        <v>1468</v>
      </c>
      <c r="E110" s="100" t="s">
        <v>583</v>
      </c>
      <c r="F110" s="107">
        <v>0</v>
      </c>
      <c r="G110" s="107" t="s">
        <v>449</v>
      </c>
      <c r="H110" s="108">
        <v>0</v>
      </c>
      <c r="I110" s="195" t="s">
        <v>1939</v>
      </c>
      <c r="J110" s="201" t="s">
        <v>2886</v>
      </c>
    </row>
    <row r="111" spans="1:10" x14ac:dyDescent="0.2">
      <c r="A111" s="100"/>
      <c r="B111" s="107"/>
      <c r="C111" s="100"/>
      <c r="D111" s="100"/>
      <c r="E111" s="100" t="s">
        <v>1996</v>
      </c>
      <c r="F111" s="107">
        <v>1</v>
      </c>
      <c r="G111" s="107"/>
      <c r="H111" s="109"/>
      <c r="I111" s="203"/>
      <c r="J111" s="178"/>
    </row>
    <row r="112" spans="1:10" x14ac:dyDescent="0.2">
      <c r="A112" s="100"/>
      <c r="B112" s="107"/>
      <c r="C112" s="100"/>
      <c r="D112" s="100"/>
      <c r="E112" s="100" t="s">
        <v>1675</v>
      </c>
      <c r="F112" s="107">
        <v>2</v>
      </c>
      <c r="G112" s="107"/>
      <c r="H112" s="109"/>
      <c r="I112" s="203"/>
      <c r="J112" s="178"/>
    </row>
    <row r="113" spans="1:10" x14ac:dyDescent="0.2">
      <c r="A113" s="100"/>
      <c r="B113" s="107"/>
      <c r="C113" s="100"/>
      <c r="D113" s="100"/>
      <c r="E113" s="100" t="s">
        <v>1674</v>
      </c>
      <c r="F113" s="107">
        <v>3</v>
      </c>
      <c r="G113" s="107"/>
      <c r="H113" s="109"/>
      <c r="I113" s="203"/>
      <c r="J113" s="178"/>
    </row>
    <row r="114" spans="1:10" x14ac:dyDescent="0.2">
      <c r="A114" s="100"/>
      <c r="B114" s="107"/>
      <c r="C114" s="100"/>
      <c r="D114" s="100"/>
      <c r="E114" s="100" t="s">
        <v>1673</v>
      </c>
      <c r="F114" s="107">
        <v>4</v>
      </c>
      <c r="G114" s="107"/>
      <c r="H114" s="109"/>
      <c r="I114" s="203"/>
      <c r="J114" s="178"/>
    </row>
    <row r="115" spans="1:10" x14ac:dyDescent="0.2">
      <c r="A115" s="100"/>
      <c r="B115" s="107"/>
      <c r="C115" s="100"/>
      <c r="D115" s="100"/>
      <c r="E115" s="100" t="s">
        <v>1997</v>
      </c>
      <c r="F115" s="107">
        <v>5</v>
      </c>
      <c r="G115" s="107"/>
      <c r="H115" s="109"/>
      <c r="I115" s="203"/>
      <c r="J115" s="178"/>
    </row>
    <row r="116" spans="1:10" ht="22.5" x14ac:dyDescent="0.2">
      <c r="A116" s="100" t="s">
        <v>2001</v>
      </c>
      <c r="B116" s="107">
        <v>60</v>
      </c>
      <c r="C116" s="100" t="s">
        <v>1676</v>
      </c>
      <c r="D116" s="100" t="s">
        <v>1467</v>
      </c>
      <c r="E116" s="100" t="s">
        <v>583</v>
      </c>
      <c r="F116" s="107">
        <v>0</v>
      </c>
      <c r="G116" s="107" t="s">
        <v>449</v>
      </c>
      <c r="H116" s="108">
        <v>0</v>
      </c>
      <c r="I116" s="195" t="s">
        <v>1940</v>
      </c>
      <c r="J116" s="201" t="s">
        <v>2887</v>
      </c>
    </row>
    <row r="117" spans="1:10" x14ac:dyDescent="0.2">
      <c r="A117" s="100"/>
      <c r="B117" s="107"/>
      <c r="C117" s="100"/>
      <c r="D117" s="100"/>
      <c r="E117" s="100" t="s">
        <v>1996</v>
      </c>
      <c r="F117" s="107">
        <v>1</v>
      </c>
      <c r="G117" s="107"/>
      <c r="H117" s="109"/>
      <c r="I117" s="203"/>
      <c r="J117" s="178"/>
    </row>
    <row r="118" spans="1:10" x14ac:dyDescent="0.2">
      <c r="A118" s="100"/>
      <c r="B118" s="107"/>
      <c r="C118" s="100"/>
      <c r="D118" s="100"/>
      <c r="E118" s="100" t="s">
        <v>1675</v>
      </c>
      <c r="F118" s="107">
        <v>2</v>
      </c>
      <c r="G118" s="107"/>
      <c r="H118" s="109"/>
      <c r="I118" s="203"/>
      <c r="J118" s="178"/>
    </row>
    <row r="119" spans="1:10" x14ac:dyDescent="0.2">
      <c r="A119" s="100"/>
      <c r="B119" s="107"/>
      <c r="C119" s="100"/>
      <c r="D119" s="100"/>
      <c r="E119" s="100" t="s">
        <v>1674</v>
      </c>
      <c r="F119" s="107">
        <v>3</v>
      </c>
      <c r="G119" s="107"/>
      <c r="H119" s="109"/>
      <c r="I119" s="203"/>
      <c r="J119" s="178"/>
    </row>
    <row r="120" spans="1:10" x14ac:dyDescent="0.2">
      <c r="A120" s="100"/>
      <c r="B120" s="107"/>
      <c r="C120" s="100"/>
      <c r="D120" s="100"/>
      <c r="E120" s="100" t="s">
        <v>1673</v>
      </c>
      <c r="F120" s="107">
        <v>4</v>
      </c>
      <c r="G120" s="107"/>
      <c r="H120" s="109"/>
      <c r="I120" s="203"/>
      <c r="J120" s="178"/>
    </row>
    <row r="121" spans="1:10" x14ac:dyDescent="0.2">
      <c r="A121" s="100"/>
      <c r="B121" s="107"/>
      <c r="C121" s="100"/>
      <c r="D121" s="100"/>
      <c r="E121" s="100" t="s">
        <v>1997</v>
      </c>
      <c r="F121" s="107">
        <v>5</v>
      </c>
      <c r="G121" s="107"/>
      <c r="H121" s="109"/>
      <c r="I121" s="203"/>
      <c r="J121" s="178"/>
    </row>
    <row r="122" spans="1:10" ht="22.5" x14ac:dyDescent="0.2">
      <c r="A122" s="100" t="s">
        <v>1686</v>
      </c>
      <c r="B122" s="107">
        <v>61</v>
      </c>
      <c r="C122" s="100" t="s">
        <v>1676</v>
      </c>
      <c r="D122" s="100" t="s">
        <v>1466</v>
      </c>
      <c r="E122" s="100" t="s">
        <v>583</v>
      </c>
      <c r="F122" s="107">
        <v>0</v>
      </c>
      <c r="G122" s="107" t="s">
        <v>449</v>
      </c>
      <c r="H122" s="108">
        <v>0</v>
      </c>
      <c r="I122" s="195" t="s">
        <v>1941</v>
      </c>
      <c r="J122" s="201" t="s">
        <v>2888</v>
      </c>
    </row>
    <row r="123" spans="1:10" x14ac:dyDescent="0.2">
      <c r="A123" s="100"/>
      <c r="B123" s="107"/>
      <c r="C123" s="100"/>
      <c r="D123" s="100"/>
      <c r="E123" s="100" t="s">
        <v>1996</v>
      </c>
      <c r="F123" s="107">
        <v>1</v>
      </c>
      <c r="G123" s="107"/>
      <c r="H123" s="109"/>
      <c r="I123" s="203"/>
      <c r="J123" s="178"/>
    </row>
    <row r="124" spans="1:10" x14ac:dyDescent="0.2">
      <c r="A124" s="100"/>
      <c r="B124" s="107"/>
      <c r="C124" s="100"/>
      <c r="D124" s="100"/>
      <c r="E124" s="100" t="s">
        <v>1675</v>
      </c>
      <c r="F124" s="107">
        <v>2</v>
      </c>
      <c r="G124" s="107"/>
      <c r="H124" s="109"/>
      <c r="I124" s="203"/>
      <c r="J124" s="178"/>
    </row>
    <row r="125" spans="1:10" x14ac:dyDescent="0.2">
      <c r="A125" s="100"/>
      <c r="B125" s="107"/>
      <c r="C125" s="100"/>
      <c r="D125" s="100"/>
      <c r="E125" s="100" t="s">
        <v>1674</v>
      </c>
      <c r="F125" s="107">
        <v>3</v>
      </c>
      <c r="G125" s="107"/>
      <c r="H125" s="109"/>
      <c r="I125" s="203"/>
      <c r="J125" s="178"/>
    </row>
    <row r="126" spans="1:10" x14ac:dyDescent="0.2">
      <c r="A126" s="100"/>
      <c r="B126" s="107"/>
      <c r="C126" s="100"/>
      <c r="D126" s="100"/>
      <c r="E126" s="100" t="s">
        <v>1673</v>
      </c>
      <c r="F126" s="107">
        <v>4</v>
      </c>
      <c r="G126" s="107"/>
      <c r="H126" s="109"/>
      <c r="I126" s="203"/>
      <c r="J126" s="178"/>
    </row>
    <row r="127" spans="1:10" x14ac:dyDescent="0.2">
      <c r="A127" s="100"/>
      <c r="B127" s="107"/>
      <c r="C127" s="100"/>
      <c r="D127" s="100"/>
      <c r="E127" s="100" t="s">
        <v>1997</v>
      </c>
      <c r="F127" s="107">
        <v>5</v>
      </c>
      <c r="G127" s="107"/>
      <c r="H127" s="109"/>
      <c r="I127" s="203"/>
      <c r="J127" s="178"/>
    </row>
    <row r="128" spans="1:10" ht="22.5" x14ac:dyDescent="0.2">
      <c r="A128" s="100" t="s">
        <v>1998</v>
      </c>
      <c r="B128" s="107">
        <v>62</v>
      </c>
      <c r="C128" s="100" t="s">
        <v>1676</v>
      </c>
      <c r="D128" s="100" t="s">
        <v>1465</v>
      </c>
      <c r="E128" s="100" t="s">
        <v>583</v>
      </c>
      <c r="F128" s="107">
        <v>0</v>
      </c>
      <c r="G128" s="107" t="s">
        <v>449</v>
      </c>
      <c r="H128" s="108">
        <v>0</v>
      </c>
      <c r="I128" s="195" t="s">
        <v>1942</v>
      </c>
      <c r="J128" s="201" t="s">
        <v>2889</v>
      </c>
    </row>
    <row r="129" spans="1:10" x14ac:dyDescent="0.2">
      <c r="A129" s="100"/>
      <c r="B129" s="107"/>
      <c r="C129" s="100"/>
      <c r="D129" s="100"/>
      <c r="E129" s="100" t="s">
        <v>1996</v>
      </c>
      <c r="F129" s="107">
        <v>1</v>
      </c>
      <c r="G129" s="107"/>
      <c r="H129" s="109"/>
      <c r="I129" s="203"/>
      <c r="J129" s="178"/>
    </row>
    <row r="130" spans="1:10" x14ac:dyDescent="0.2">
      <c r="A130" s="100"/>
      <c r="B130" s="107"/>
      <c r="C130" s="100"/>
      <c r="D130" s="100"/>
      <c r="E130" s="100" t="s">
        <v>1675</v>
      </c>
      <c r="F130" s="107">
        <v>2</v>
      </c>
      <c r="G130" s="107"/>
      <c r="H130" s="109"/>
      <c r="I130" s="203"/>
      <c r="J130" s="178"/>
    </row>
    <row r="131" spans="1:10" x14ac:dyDescent="0.2">
      <c r="A131" s="100"/>
      <c r="B131" s="107"/>
      <c r="C131" s="100"/>
      <c r="D131" s="100"/>
      <c r="E131" s="100" t="s">
        <v>1674</v>
      </c>
      <c r="F131" s="107">
        <v>3</v>
      </c>
      <c r="G131" s="107"/>
      <c r="H131" s="109"/>
      <c r="I131" s="203"/>
      <c r="J131" s="178"/>
    </row>
    <row r="132" spans="1:10" x14ac:dyDescent="0.2">
      <c r="A132" s="100"/>
      <c r="B132" s="107"/>
      <c r="C132" s="100"/>
      <c r="D132" s="100"/>
      <c r="E132" s="100" t="s">
        <v>1673</v>
      </c>
      <c r="F132" s="107">
        <v>4</v>
      </c>
      <c r="G132" s="107"/>
      <c r="H132" s="109"/>
      <c r="I132" s="203"/>
      <c r="J132" s="178"/>
    </row>
    <row r="133" spans="1:10" x14ac:dyDescent="0.2">
      <c r="A133" s="100"/>
      <c r="B133" s="107"/>
      <c r="C133" s="100"/>
      <c r="D133" s="100"/>
      <c r="E133" s="100" t="s">
        <v>1997</v>
      </c>
      <c r="F133" s="107">
        <v>5</v>
      </c>
      <c r="G133" s="107"/>
      <c r="H133" s="109"/>
      <c r="I133" s="203"/>
      <c r="J133" s="178"/>
    </row>
    <row r="134" spans="1:10" ht="22.5" x14ac:dyDescent="0.2">
      <c r="A134" s="100" t="s">
        <v>1999</v>
      </c>
      <c r="B134" s="107">
        <v>63</v>
      </c>
      <c r="C134" s="100" t="s">
        <v>1676</v>
      </c>
      <c r="D134" s="100" t="s">
        <v>1464</v>
      </c>
      <c r="E134" s="100" t="s">
        <v>583</v>
      </c>
      <c r="F134" s="107">
        <v>0</v>
      </c>
      <c r="G134" s="107" t="s">
        <v>449</v>
      </c>
      <c r="H134" s="108">
        <v>0</v>
      </c>
      <c r="I134" s="195" t="s">
        <v>1943</v>
      </c>
      <c r="J134" s="201" t="s">
        <v>2890</v>
      </c>
    </row>
    <row r="135" spans="1:10" x14ac:dyDescent="0.2">
      <c r="A135" s="100"/>
      <c r="B135" s="107"/>
      <c r="C135" s="100"/>
      <c r="D135" s="100"/>
      <c r="E135" s="100" t="s">
        <v>1996</v>
      </c>
      <c r="F135" s="107">
        <v>1</v>
      </c>
      <c r="G135" s="107"/>
      <c r="H135" s="109"/>
      <c r="I135" s="203"/>
      <c r="J135" s="178"/>
    </row>
    <row r="136" spans="1:10" x14ac:dyDescent="0.2">
      <c r="A136" s="100"/>
      <c r="B136" s="107"/>
      <c r="C136" s="100"/>
      <c r="D136" s="100"/>
      <c r="E136" s="100" t="s">
        <v>1675</v>
      </c>
      <c r="F136" s="107">
        <v>2</v>
      </c>
      <c r="G136" s="107"/>
      <c r="H136" s="109"/>
      <c r="I136" s="203"/>
      <c r="J136" s="178"/>
    </row>
    <row r="137" spans="1:10" x14ac:dyDescent="0.2">
      <c r="A137" s="100"/>
      <c r="B137" s="107"/>
      <c r="C137" s="100"/>
      <c r="D137" s="100"/>
      <c r="E137" s="100" t="s">
        <v>1674</v>
      </c>
      <c r="F137" s="107">
        <v>3</v>
      </c>
      <c r="G137" s="107"/>
      <c r="H137" s="109"/>
      <c r="I137" s="203"/>
      <c r="J137" s="178"/>
    </row>
    <row r="138" spans="1:10" x14ac:dyDescent="0.2">
      <c r="A138" s="100"/>
      <c r="B138" s="107"/>
      <c r="C138" s="100"/>
      <c r="D138" s="100"/>
      <c r="E138" s="100" t="s">
        <v>1673</v>
      </c>
      <c r="F138" s="107">
        <v>4</v>
      </c>
      <c r="G138" s="107"/>
      <c r="H138" s="109"/>
      <c r="I138" s="203"/>
      <c r="J138" s="178"/>
    </row>
    <row r="139" spans="1:10" x14ac:dyDescent="0.2">
      <c r="A139" s="100"/>
      <c r="B139" s="107"/>
      <c r="C139" s="100"/>
      <c r="D139" s="100"/>
      <c r="E139" s="100" t="s">
        <v>1997</v>
      </c>
      <c r="F139" s="107">
        <v>5</v>
      </c>
      <c r="G139" s="107"/>
      <c r="H139" s="109"/>
      <c r="I139" s="203"/>
      <c r="J139" s="178"/>
    </row>
    <row r="140" spans="1:10" x14ac:dyDescent="0.2">
      <c r="A140" s="52" t="s">
        <v>1564</v>
      </c>
      <c r="B140" s="55">
        <v>64</v>
      </c>
      <c r="C140" s="52" t="s">
        <v>829</v>
      </c>
      <c r="D140" s="52" t="s">
        <v>1462</v>
      </c>
      <c r="E140" s="52" t="s">
        <v>583</v>
      </c>
      <c r="F140" s="55">
        <v>0</v>
      </c>
      <c r="G140" s="55" t="s">
        <v>449</v>
      </c>
      <c r="H140" s="36">
        <v>0</v>
      </c>
      <c r="I140" s="195" t="s">
        <v>1944</v>
      </c>
      <c r="J140" s="201" t="s">
        <v>2891</v>
      </c>
    </row>
    <row r="141" spans="1:10" x14ac:dyDescent="0.2">
      <c r="A141" s="52"/>
      <c r="B141" s="55"/>
      <c r="C141" s="52"/>
      <c r="D141" s="52"/>
      <c r="E141" s="52" t="s">
        <v>577</v>
      </c>
      <c r="F141" s="55">
        <v>1</v>
      </c>
      <c r="G141" s="55"/>
      <c r="H141" s="97"/>
      <c r="I141" s="203"/>
      <c r="J141" s="178"/>
    </row>
    <row r="142" spans="1:10" x14ac:dyDescent="0.2">
      <c r="A142" s="52"/>
      <c r="B142" s="55"/>
      <c r="C142" s="52"/>
      <c r="D142" s="52"/>
      <c r="E142" s="52" t="s">
        <v>586</v>
      </c>
      <c r="F142" s="55">
        <v>2</v>
      </c>
      <c r="G142" s="55"/>
      <c r="H142" s="97"/>
      <c r="I142" s="203"/>
      <c r="J142" s="178"/>
    </row>
    <row r="143" spans="1:10" x14ac:dyDescent="0.2">
      <c r="A143" s="52" t="s">
        <v>1565</v>
      </c>
      <c r="B143" s="55">
        <v>65</v>
      </c>
      <c r="C143" s="52" t="s">
        <v>829</v>
      </c>
      <c r="D143" s="52" t="s">
        <v>1463</v>
      </c>
      <c r="E143" s="52" t="s">
        <v>583</v>
      </c>
      <c r="F143" s="55">
        <v>0</v>
      </c>
      <c r="G143" s="55" t="s">
        <v>449</v>
      </c>
      <c r="H143" s="36">
        <v>0</v>
      </c>
      <c r="I143" s="195" t="s">
        <v>1945</v>
      </c>
      <c r="J143" s="201" t="s">
        <v>2892</v>
      </c>
    </row>
    <row r="144" spans="1:10" x14ac:dyDescent="0.2">
      <c r="A144" s="52"/>
      <c r="B144" s="55"/>
      <c r="C144" s="52"/>
      <c r="D144" s="52"/>
      <c r="E144" s="52" t="s">
        <v>577</v>
      </c>
      <c r="F144" s="55">
        <v>1</v>
      </c>
      <c r="G144" s="55"/>
      <c r="H144" s="97"/>
      <c r="I144" s="203"/>
      <c r="J144" s="178"/>
    </row>
    <row r="145" spans="1:10" x14ac:dyDescent="0.2">
      <c r="A145" s="52"/>
      <c r="B145" s="55"/>
      <c r="C145" s="52"/>
      <c r="D145" s="52"/>
      <c r="E145" s="52" t="s">
        <v>586</v>
      </c>
      <c r="F145" s="55">
        <v>2</v>
      </c>
      <c r="G145" s="55"/>
      <c r="H145" s="97"/>
      <c r="I145" s="203"/>
      <c r="J145" s="178"/>
    </row>
    <row r="146" spans="1:10" x14ac:dyDescent="0.2">
      <c r="A146" s="52" t="s">
        <v>1566</v>
      </c>
      <c r="B146" s="55">
        <v>66</v>
      </c>
      <c r="C146" s="52" t="s">
        <v>829</v>
      </c>
      <c r="D146" s="52" t="s">
        <v>1470</v>
      </c>
      <c r="E146" s="52" t="s">
        <v>583</v>
      </c>
      <c r="F146" s="55">
        <v>0</v>
      </c>
      <c r="G146" s="55" t="s">
        <v>449</v>
      </c>
      <c r="H146" s="36">
        <v>0</v>
      </c>
      <c r="I146" s="195" t="s">
        <v>1946</v>
      </c>
      <c r="J146" s="201" t="s">
        <v>2893</v>
      </c>
    </row>
    <row r="147" spans="1:10" x14ac:dyDescent="0.2">
      <c r="A147" s="52"/>
      <c r="B147" s="55"/>
      <c r="C147" s="52"/>
      <c r="D147" s="52"/>
      <c r="E147" s="52" t="s">
        <v>577</v>
      </c>
      <c r="F147" s="55">
        <v>1</v>
      </c>
      <c r="G147" s="55"/>
      <c r="H147" s="97"/>
      <c r="I147" s="203"/>
      <c r="J147" s="178"/>
    </row>
    <row r="148" spans="1:10" x14ac:dyDescent="0.2">
      <c r="A148" s="52"/>
      <c r="B148" s="55"/>
      <c r="C148" s="52"/>
      <c r="D148" s="52"/>
      <c r="E148" s="52" t="s">
        <v>586</v>
      </c>
      <c r="F148" s="55">
        <v>2</v>
      </c>
      <c r="G148" s="55"/>
      <c r="H148" s="97"/>
      <c r="I148" s="203"/>
      <c r="J148" s="178"/>
    </row>
    <row r="149" spans="1:10" x14ac:dyDescent="0.2">
      <c r="A149" s="52" t="s">
        <v>1567</v>
      </c>
      <c r="B149" s="55">
        <v>67</v>
      </c>
      <c r="C149" s="52" t="s">
        <v>829</v>
      </c>
      <c r="D149" s="52" t="s">
        <v>1471</v>
      </c>
      <c r="E149" s="52" t="s">
        <v>583</v>
      </c>
      <c r="F149" s="55">
        <v>0</v>
      </c>
      <c r="G149" s="55" t="s">
        <v>449</v>
      </c>
      <c r="H149" s="36">
        <v>0</v>
      </c>
      <c r="I149" s="195" t="s">
        <v>1947</v>
      </c>
      <c r="J149" s="201" t="s">
        <v>2894</v>
      </c>
    </row>
    <row r="150" spans="1:10" x14ac:dyDescent="0.2">
      <c r="A150" s="52"/>
      <c r="B150" s="55"/>
      <c r="C150" s="52"/>
      <c r="D150" s="52"/>
      <c r="E150" s="52" t="s">
        <v>577</v>
      </c>
      <c r="F150" s="55">
        <v>1</v>
      </c>
      <c r="G150" s="55"/>
      <c r="H150" s="97"/>
      <c r="I150" s="203"/>
      <c r="J150" s="178"/>
    </row>
    <row r="151" spans="1:10" x14ac:dyDescent="0.2">
      <c r="A151" s="52"/>
      <c r="B151" s="55"/>
      <c r="C151" s="52"/>
      <c r="D151" s="52"/>
      <c r="E151" s="52" t="s">
        <v>586</v>
      </c>
      <c r="F151" s="55">
        <v>2</v>
      </c>
      <c r="G151" s="55"/>
      <c r="H151" s="97"/>
      <c r="I151" s="203"/>
      <c r="J151" s="178"/>
    </row>
    <row r="152" spans="1:10" x14ac:dyDescent="0.2">
      <c r="A152" s="52" t="s">
        <v>1568</v>
      </c>
      <c r="B152" s="55">
        <v>68</v>
      </c>
      <c r="C152" s="52" t="s">
        <v>829</v>
      </c>
      <c r="D152" s="52" t="s">
        <v>1472</v>
      </c>
      <c r="E152" s="52" t="s">
        <v>583</v>
      </c>
      <c r="F152" s="55">
        <v>0</v>
      </c>
      <c r="G152" s="55" t="s">
        <v>449</v>
      </c>
      <c r="H152" s="36">
        <v>0</v>
      </c>
      <c r="I152" s="195" t="s">
        <v>1948</v>
      </c>
      <c r="J152" s="201" t="s">
        <v>2895</v>
      </c>
    </row>
    <row r="153" spans="1:10" x14ac:dyDescent="0.2">
      <c r="A153" s="52"/>
      <c r="B153" s="55"/>
      <c r="C153" s="52"/>
      <c r="D153" s="52"/>
      <c r="E153" s="52" t="s">
        <v>577</v>
      </c>
      <c r="F153" s="55">
        <v>1</v>
      </c>
      <c r="G153" s="55"/>
      <c r="H153" s="97"/>
      <c r="I153" s="203"/>
      <c r="J153" s="178"/>
    </row>
    <row r="154" spans="1:10" x14ac:dyDescent="0.2">
      <c r="A154" s="52"/>
      <c r="B154" s="55"/>
      <c r="C154" s="52"/>
      <c r="D154" s="52"/>
      <c r="E154" s="52" t="s">
        <v>586</v>
      </c>
      <c r="F154" s="55">
        <v>2</v>
      </c>
      <c r="G154" s="55"/>
      <c r="H154" s="97"/>
      <c r="I154" s="203"/>
      <c r="J154" s="178"/>
    </row>
    <row r="155" spans="1:10" x14ac:dyDescent="0.2">
      <c r="A155" s="52" t="s">
        <v>1569</v>
      </c>
      <c r="B155" s="55">
        <v>69</v>
      </c>
      <c r="C155" s="52" t="s">
        <v>829</v>
      </c>
      <c r="D155" s="52" t="s">
        <v>1473</v>
      </c>
      <c r="E155" s="52" t="s">
        <v>583</v>
      </c>
      <c r="F155" s="55">
        <v>0</v>
      </c>
      <c r="G155" s="55" t="s">
        <v>449</v>
      </c>
      <c r="H155" s="36">
        <v>0</v>
      </c>
      <c r="I155" s="195" t="s">
        <v>1949</v>
      </c>
      <c r="J155" s="201" t="s">
        <v>2896</v>
      </c>
    </row>
    <row r="156" spans="1:10" x14ac:dyDescent="0.2">
      <c r="A156" s="52"/>
      <c r="B156" s="55"/>
      <c r="C156" s="52"/>
      <c r="D156" s="52"/>
      <c r="E156" s="52" t="s">
        <v>577</v>
      </c>
      <c r="F156" s="55">
        <v>1</v>
      </c>
      <c r="G156" s="55"/>
      <c r="H156" s="97"/>
      <c r="I156" s="203"/>
      <c r="J156" s="178"/>
    </row>
    <row r="157" spans="1:10" x14ac:dyDescent="0.2">
      <c r="A157" s="52"/>
      <c r="B157" s="55"/>
      <c r="C157" s="52"/>
      <c r="D157" s="52"/>
      <c r="E157" s="52" t="s">
        <v>586</v>
      </c>
      <c r="F157" s="55">
        <v>2</v>
      </c>
      <c r="G157" s="55"/>
      <c r="H157" s="97"/>
      <c r="I157" s="203"/>
      <c r="J157" s="178"/>
    </row>
    <row r="158" spans="1:10" x14ac:dyDescent="0.2">
      <c r="A158" s="52" t="s">
        <v>1570</v>
      </c>
      <c r="B158" s="55">
        <v>70</v>
      </c>
      <c r="C158" s="52" t="s">
        <v>829</v>
      </c>
      <c r="D158" s="52" t="s">
        <v>1474</v>
      </c>
      <c r="E158" s="52" t="s">
        <v>583</v>
      </c>
      <c r="F158" s="55">
        <v>0</v>
      </c>
      <c r="G158" s="55" t="s">
        <v>449</v>
      </c>
      <c r="H158" s="36">
        <v>0</v>
      </c>
      <c r="I158" s="195" t="s">
        <v>1950</v>
      </c>
      <c r="J158" s="201" t="s">
        <v>2897</v>
      </c>
    </row>
    <row r="159" spans="1:10" x14ac:dyDescent="0.2">
      <c r="A159" s="52"/>
      <c r="B159" s="55"/>
      <c r="C159" s="52"/>
      <c r="D159" s="52"/>
      <c r="E159" s="52" t="s">
        <v>577</v>
      </c>
      <c r="F159" s="55">
        <v>1</v>
      </c>
      <c r="G159" s="55"/>
      <c r="H159" s="97"/>
      <c r="I159" s="203"/>
      <c r="J159" s="178"/>
    </row>
    <row r="160" spans="1:10" x14ac:dyDescent="0.2">
      <c r="A160" s="52"/>
      <c r="B160" s="55"/>
      <c r="C160" s="52"/>
      <c r="D160" s="52"/>
      <c r="E160" s="52" t="s">
        <v>586</v>
      </c>
      <c r="F160" s="55">
        <v>2</v>
      </c>
      <c r="G160" s="55"/>
      <c r="H160" s="97"/>
      <c r="I160" s="203"/>
      <c r="J160" s="178"/>
    </row>
    <row r="161" spans="1:10" x14ac:dyDescent="0.2">
      <c r="A161" s="52" t="s">
        <v>1571</v>
      </c>
      <c r="B161" s="55">
        <v>71</v>
      </c>
      <c r="C161" s="52" t="s">
        <v>829</v>
      </c>
      <c r="D161" s="52" t="s">
        <v>1475</v>
      </c>
      <c r="E161" s="52" t="s">
        <v>583</v>
      </c>
      <c r="F161" s="55">
        <v>0</v>
      </c>
      <c r="G161" s="55" t="s">
        <v>449</v>
      </c>
      <c r="H161" s="36">
        <v>0</v>
      </c>
      <c r="I161" s="195" t="s">
        <v>1951</v>
      </c>
      <c r="J161" s="201" t="s">
        <v>2898</v>
      </c>
    </row>
    <row r="162" spans="1:10" x14ac:dyDescent="0.2">
      <c r="A162" s="52"/>
      <c r="B162" s="55"/>
      <c r="C162" s="52"/>
      <c r="D162" s="52"/>
      <c r="E162" s="52" t="s">
        <v>577</v>
      </c>
      <c r="F162" s="55">
        <v>1</v>
      </c>
      <c r="G162" s="55"/>
      <c r="H162" s="97"/>
      <c r="I162" s="203"/>
      <c r="J162" s="178"/>
    </row>
    <row r="163" spans="1:10" x14ac:dyDescent="0.2">
      <c r="A163" s="52"/>
      <c r="B163" s="55"/>
      <c r="C163" s="52"/>
      <c r="D163" s="52"/>
      <c r="E163" s="52" t="s">
        <v>586</v>
      </c>
      <c r="F163" s="55">
        <v>2</v>
      </c>
      <c r="G163" s="55"/>
      <c r="H163" s="97"/>
      <c r="I163" s="203"/>
      <c r="J163" s="178"/>
    </row>
    <row r="164" spans="1:10" x14ac:dyDescent="0.2">
      <c r="A164" s="52" t="s">
        <v>1572</v>
      </c>
      <c r="B164" s="55">
        <v>72</v>
      </c>
      <c r="C164" s="52" t="s">
        <v>829</v>
      </c>
      <c r="D164" s="52" t="s">
        <v>1476</v>
      </c>
      <c r="E164" s="52" t="s">
        <v>583</v>
      </c>
      <c r="F164" s="55">
        <v>0</v>
      </c>
      <c r="G164" s="55" t="s">
        <v>449</v>
      </c>
      <c r="H164" s="36">
        <v>0</v>
      </c>
      <c r="I164" s="195" t="s">
        <v>1952</v>
      </c>
      <c r="J164" s="201" t="s">
        <v>2899</v>
      </c>
    </row>
    <row r="165" spans="1:10" x14ac:dyDescent="0.2">
      <c r="A165" s="52"/>
      <c r="B165" s="55"/>
      <c r="C165" s="52"/>
      <c r="D165" s="52"/>
      <c r="E165" s="52" t="s">
        <v>577</v>
      </c>
      <c r="F165" s="55">
        <v>1</v>
      </c>
      <c r="G165" s="55"/>
      <c r="H165" s="97"/>
      <c r="I165" s="203"/>
      <c r="J165" s="178"/>
    </row>
    <row r="166" spans="1:10" x14ac:dyDescent="0.2">
      <c r="A166" s="52"/>
      <c r="B166" s="55"/>
      <c r="C166" s="52"/>
      <c r="D166" s="52"/>
      <c r="E166" s="52" t="s">
        <v>586</v>
      </c>
      <c r="F166" s="55">
        <v>2</v>
      </c>
      <c r="G166" s="55"/>
      <c r="H166" s="97"/>
      <c r="I166" s="203"/>
      <c r="J166" s="178"/>
    </row>
    <row r="167" spans="1:10" x14ac:dyDescent="0.2">
      <c r="A167" s="52" t="s">
        <v>1573</v>
      </c>
      <c r="B167" s="55">
        <v>73</v>
      </c>
      <c r="C167" s="52" t="s">
        <v>829</v>
      </c>
      <c r="D167" s="52" t="s">
        <v>1469</v>
      </c>
      <c r="E167" s="52" t="s">
        <v>583</v>
      </c>
      <c r="F167" s="55">
        <v>0</v>
      </c>
      <c r="G167" s="55" t="s">
        <v>449</v>
      </c>
      <c r="H167" s="36">
        <v>0</v>
      </c>
      <c r="I167" s="195" t="s">
        <v>1953</v>
      </c>
      <c r="J167" s="201" t="s">
        <v>2900</v>
      </c>
    </row>
    <row r="168" spans="1:10" x14ac:dyDescent="0.2">
      <c r="A168" s="52"/>
      <c r="B168" s="55"/>
      <c r="C168" s="52"/>
      <c r="D168" s="52"/>
      <c r="E168" s="52" t="s">
        <v>577</v>
      </c>
      <c r="F168" s="55">
        <v>1</v>
      </c>
      <c r="G168" s="55"/>
      <c r="H168" s="55"/>
      <c r="I168" s="203"/>
      <c r="J168" s="178"/>
    </row>
    <row r="169" spans="1:10" x14ac:dyDescent="0.2">
      <c r="A169" s="52"/>
      <c r="B169" s="55"/>
      <c r="C169" s="52"/>
      <c r="D169" s="52"/>
      <c r="E169" s="52" t="s">
        <v>586</v>
      </c>
      <c r="F169" s="55">
        <v>2</v>
      </c>
      <c r="G169" s="55"/>
      <c r="H169" s="97"/>
      <c r="I169" s="203"/>
      <c r="J169" s="178"/>
    </row>
    <row r="170" spans="1:10" x14ac:dyDescent="0.2">
      <c r="A170" s="52" t="s">
        <v>1574</v>
      </c>
      <c r="B170" s="55">
        <v>74</v>
      </c>
      <c r="C170" s="52" t="s">
        <v>829</v>
      </c>
      <c r="D170" s="52" t="s">
        <v>1468</v>
      </c>
      <c r="E170" s="52" t="s">
        <v>583</v>
      </c>
      <c r="F170" s="55">
        <v>0</v>
      </c>
      <c r="G170" s="55" t="s">
        <v>449</v>
      </c>
      <c r="H170" s="36">
        <v>0</v>
      </c>
      <c r="I170" s="195" t="s">
        <v>1954</v>
      </c>
      <c r="J170" s="201" t="s">
        <v>2901</v>
      </c>
    </row>
    <row r="171" spans="1:10" x14ac:dyDescent="0.2">
      <c r="A171" s="52"/>
      <c r="B171" s="55"/>
      <c r="C171" s="52"/>
      <c r="D171" s="52"/>
      <c r="E171" s="52" t="s">
        <v>577</v>
      </c>
      <c r="F171" s="55">
        <v>1</v>
      </c>
      <c r="G171" s="55"/>
      <c r="H171" s="55"/>
      <c r="I171" s="203"/>
      <c r="J171" s="178"/>
    </row>
    <row r="172" spans="1:10" x14ac:dyDescent="0.2">
      <c r="A172" s="52"/>
      <c r="B172" s="55"/>
      <c r="C172" s="52"/>
      <c r="D172" s="52"/>
      <c r="E172" s="52" t="s">
        <v>586</v>
      </c>
      <c r="F172" s="55">
        <v>2</v>
      </c>
      <c r="G172" s="55"/>
      <c r="H172" s="97"/>
      <c r="I172" s="203"/>
      <c r="J172" s="178"/>
    </row>
    <row r="173" spans="1:10" x14ac:dyDescent="0.2">
      <c r="A173" s="52" t="s">
        <v>1575</v>
      </c>
      <c r="B173" s="55">
        <v>75</v>
      </c>
      <c r="C173" s="52" t="s">
        <v>829</v>
      </c>
      <c r="D173" s="52" t="s">
        <v>1467</v>
      </c>
      <c r="E173" s="52" t="s">
        <v>583</v>
      </c>
      <c r="F173" s="55">
        <v>0</v>
      </c>
      <c r="G173" s="55" t="s">
        <v>449</v>
      </c>
      <c r="H173" s="36">
        <v>0</v>
      </c>
      <c r="I173" s="195" t="s">
        <v>1955</v>
      </c>
      <c r="J173" s="201" t="s">
        <v>2902</v>
      </c>
    </row>
    <row r="174" spans="1:10" x14ac:dyDescent="0.2">
      <c r="A174" s="52"/>
      <c r="B174" s="55"/>
      <c r="C174" s="52"/>
      <c r="D174" s="52"/>
      <c r="E174" s="52" t="s">
        <v>577</v>
      </c>
      <c r="F174" s="55">
        <v>1</v>
      </c>
      <c r="G174" s="55"/>
      <c r="H174" s="55"/>
      <c r="I174" s="203"/>
      <c r="J174" s="178"/>
    </row>
    <row r="175" spans="1:10" x14ac:dyDescent="0.2">
      <c r="A175" s="52"/>
      <c r="B175" s="55"/>
      <c r="C175" s="52"/>
      <c r="D175" s="52"/>
      <c r="E175" s="52" t="s">
        <v>586</v>
      </c>
      <c r="F175" s="55">
        <v>2</v>
      </c>
      <c r="G175" s="55"/>
      <c r="H175" s="97"/>
      <c r="I175" s="203"/>
      <c r="J175" s="178"/>
    </row>
    <row r="176" spans="1:10" x14ac:dyDescent="0.2">
      <c r="A176" s="52" t="s">
        <v>1576</v>
      </c>
      <c r="B176" s="55">
        <v>76</v>
      </c>
      <c r="C176" s="52" t="s">
        <v>829</v>
      </c>
      <c r="D176" s="52" t="s">
        <v>1466</v>
      </c>
      <c r="E176" s="52" t="s">
        <v>583</v>
      </c>
      <c r="F176" s="55">
        <v>0</v>
      </c>
      <c r="G176" s="55" t="s">
        <v>449</v>
      </c>
      <c r="H176" s="36">
        <v>0</v>
      </c>
      <c r="I176" s="195" t="s">
        <v>1956</v>
      </c>
      <c r="J176" s="201" t="s">
        <v>2903</v>
      </c>
    </row>
    <row r="177" spans="1:10" x14ac:dyDescent="0.2">
      <c r="A177" s="52"/>
      <c r="B177" s="55"/>
      <c r="C177" s="52"/>
      <c r="D177" s="52"/>
      <c r="E177" s="52" t="s">
        <v>577</v>
      </c>
      <c r="F177" s="55">
        <v>1</v>
      </c>
      <c r="G177" s="55"/>
      <c r="H177" s="55"/>
      <c r="I177" s="203"/>
      <c r="J177" s="178"/>
    </row>
    <row r="178" spans="1:10" x14ac:dyDescent="0.2">
      <c r="A178" s="52"/>
      <c r="B178" s="55"/>
      <c r="C178" s="52"/>
      <c r="D178" s="52"/>
      <c r="E178" s="52" t="s">
        <v>586</v>
      </c>
      <c r="F178" s="55">
        <v>2</v>
      </c>
      <c r="G178" s="55"/>
      <c r="H178" s="97"/>
      <c r="I178" s="203"/>
      <c r="J178" s="178"/>
    </row>
    <row r="179" spans="1:10" x14ac:dyDescent="0.2">
      <c r="A179" s="52" t="s">
        <v>1577</v>
      </c>
      <c r="B179" s="55">
        <v>77</v>
      </c>
      <c r="C179" s="52" t="s">
        <v>829</v>
      </c>
      <c r="D179" s="52" t="s">
        <v>1465</v>
      </c>
      <c r="E179" s="52" t="s">
        <v>583</v>
      </c>
      <c r="F179" s="55">
        <v>0</v>
      </c>
      <c r="G179" s="55" t="s">
        <v>449</v>
      </c>
      <c r="H179" s="36">
        <v>0</v>
      </c>
      <c r="I179" s="195" t="s">
        <v>1957</v>
      </c>
      <c r="J179" s="201" t="s">
        <v>2904</v>
      </c>
    </row>
    <row r="180" spans="1:10" x14ac:dyDescent="0.2">
      <c r="A180" s="52"/>
      <c r="B180" s="55"/>
      <c r="C180" s="52"/>
      <c r="D180" s="52"/>
      <c r="E180" s="52" t="s">
        <v>577</v>
      </c>
      <c r="F180" s="55">
        <v>1</v>
      </c>
      <c r="G180" s="55"/>
      <c r="H180" s="55"/>
      <c r="I180" s="203"/>
      <c r="J180" s="178"/>
    </row>
    <row r="181" spans="1:10" x14ac:dyDescent="0.2">
      <c r="A181" s="52"/>
      <c r="B181" s="55"/>
      <c r="C181" s="52"/>
      <c r="D181" s="52"/>
      <c r="E181" s="52" t="s">
        <v>586</v>
      </c>
      <c r="F181" s="55">
        <v>2</v>
      </c>
      <c r="G181" s="55"/>
      <c r="H181" s="97"/>
      <c r="I181" s="203"/>
      <c r="J181" s="178"/>
    </row>
    <row r="182" spans="1:10" x14ac:dyDescent="0.2">
      <c r="A182" s="52" t="s">
        <v>1578</v>
      </c>
      <c r="B182" s="55">
        <v>78</v>
      </c>
      <c r="C182" s="52" t="s">
        <v>829</v>
      </c>
      <c r="D182" s="52" t="s">
        <v>1464</v>
      </c>
      <c r="E182" s="52" t="s">
        <v>583</v>
      </c>
      <c r="F182" s="55">
        <v>0</v>
      </c>
      <c r="G182" s="55" t="s">
        <v>449</v>
      </c>
      <c r="H182" s="36">
        <v>0</v>
      </c>
      <c r="I182" s="195" t="s">
        <v>1958</v>
      </c>
      <c r="J182" s="201" t="s">
        <v>2905</v>
      </c>
    </row>
    <row r="183" spans="1:10" x14ac:dyDescent="0.2">
      <c r="A183" s="52"/>
      <c r="B183" s="55"/>
      <c r="C183" s="52"/>
      <c r="D183" s="52"/>
      <c r="E183" s="52" t="s">
        <v>577</v>
      </c>
      <c r="F183" s="55">
        <v>1</v>
      </c>
      <c r="G183" s="55"/>
      <c r="H183" s="97"/>
      <c r="I183" s="203"/>
      <c r="J183" s="178"/>
    </row>
    <row r="184" spans="1:10" x14ac:dyDescent="0.2">
      <c r="A184" s="52"/>
      <c r="B184" s="55"/>
      <c r="C184" s="52"/>
      <c r="D184" s="52"/>
      <c r="E184" s="52" t="s">
        <v>586</v>
      </c>
      <c r="F184" s="55">
        <v>2</v>
      </c>
      <c r="G184" s="55"/>
      <c r="H184" s="97"/>
      <c r="I184" s="203"/>
      <c r="J184" s="178"/>
    </row>
    <row r="185" spans="1:10" x14ac:dyDescent="0.2">
      <c r="A185" s="52" t="s">
        <v>1519</v>
      </c>
      <c r="B185" s="55">
        <v>79</v>
      </c>
      <c r="C185" s="52" t="s">
        <v>549</v>
      </c>
      <c r="D185" s="52" t="s">
        <v>1462</v>
      </c>
      <c r="E185" s="52"/>
      <c r="F185" s="56" t="s">
        <v>337</v>
      </c>
      <c r="G185" s="55" t="s">
        <v>446</v>
      </c>
      <c r="H185" s="36">
        <v>0</v>
      </c>
      <c r="I185" s="195" t="s">
        <v>1929</v>
      </c>
      <c r="J185" s="201" t="s">
        <v>2906</v>
      </c>
    </row>
    <row r="186" spans="1:10" x14ac:dyDescent="0.2">
      <c r="A186" s="52" t="s">
        <v>1520</v>
      </c>
      <c r="B186" s="55">
        <v>80</v>
      </c>
      <c r="C186" s="52" t="s">
        <v>549</v>
      </c>
      <c r="D186" s="52" t="s">
        <v>1463</v>
      </c>
      <c r="E186" s="52"/>
      <c r="F186" s="56" t="s">
        <v>337</v>
      </c>
      <c r="G186" s="55" t="s">
        <v>446</v>
      </c>
      <c r="H186" s="36">
        <v>0</v>
      </c>
      <c r="I186" s="195" t="s">
        <v>1930</v>
      </c>
      <c r="J186" s="201" t="s">
        <v>2907</v>
      </c>
    </row>
    <row r="187" spans="1:10" x14ac:dyDescent="0.2">
      <c r="A187" s="52" t="s">
        <v>1521</v>
      </c>
      <c r="B187" s="55">
        <v>81</v>
      </c>
      <c r="C187" s="52" t="s">
        <v>549</v>
      </c>
      <c r="D187" s="52" t="s">
        <v>1470</v>
      </c>
      <c r="E187" s="52"/>
      <c r="F187" s="56" t="s">
        <v>337</v>
      </c>
      <c r="G187" s="55" t="s">
        <v>446</v>
      </c>
      <c r="H187" s="36">
        <v>0</v>
      </c>
      <c r="I187" s="195" t="s">
        <v>1931</v>
      </c>
      <c r="J187" s="201" t="s">
        <v>2908</v>
      </c>
    </row>
    <row r="188" spans="1:10" x14ac:dyDescent="0.2">
      <c r="A188" s="52" t="s">
        <v>1522</v>
      </c>
      <c r="B188" s="55">
        <v>82</v>
      </c>
      <c r="C188" s="52" t="s">
        <v>549</v>
      </c>
      <c r="D188" s="52" t="s">
        <v>1471</v>
      </c>
      <c r="E188" s="52"/>
      <c r="F188" s="56" t="s">
        <v>337</v>
      </c>
      <c r="G188" s="55" t="s">
        <v>446</v>
      </c>
      <c r="H188" s="36">
        <v>0</v>
      </c>
      <c r="I188" s="195" t="s">
        <v>1932</v>
      </c>
      <c r="J188" s="201" t="s">
        <v>2909</v>
      </c>
    </row>
    <row r="189" spans="1:10" x14ac:dyDescent="0.2">
      <c r="A189" s="52" t="s">
        <v>1523</v>
      </c>
      <c r="B189" s="55">
        <v>83</v>
      </c>
      <c r="C189" s="52" t="s">
        <v>549</v>
      </c>
      <c r="D189" s="52" t="s">
        <v>1472</v>
      </c>
      <c r="E189" s="52"/>
      <c r="F189" s="56" t="s">
        <v>337</v>
      </c>
      <c r="G189" s="55" t="s">
        <v>446</v>
      </c>
      <c r="H189" s="36">
        <v>0</v>
      </c>
      <c r="I189" s="195" t="s">
        <v>1933</v>
      </c>
      <c r="J189" s="201" t="s">
        <v>2910</v>
      </c>
    </row>
    <row r="190" spans="1:10" x14ac:dyDescent="0.2">
      <c r="A190" s="52" t="s">
        <v>1524</v>
      </c>
      <c r="B190" s="55">
        <v>84</v>
      </c>
      <c r="C190" s="52" t="s">
        <v>549</v>
      </c>
      <c r="D190" s="52" t="s">
        <v>1473</v>
      </c>
      <c r="E190" s="52"/>
      <c r="F190" s="56" t="s">
        <v>337</v>
      </c>
      <c r="G190" s="55" t="s">
        <v>446</v>
      </c>
      <c r="H190" s="36">
        <v>0</v>
      </c>
      <c r="I190" s="195" t="s">
        <v>1934</v>
      </c>
      <c r="J190" s="201" t="s">
        <v>2911</v>
      </c>
    </row>
    <row r="191" spans="1:10" x14ac:dyDescent="0.2">
      <c r="A191" s="52" t="s">
        <v>1525</v>
      </c>
      <c r="B191" s="55">
        <v>85</v>
      </c>
      <c r="C191" s="52" t="s">
        <v>549</v>
      </c>
      <c r="D191" s="52" t="s">
        <v>1474</v>
      </c>
      <c r="E191" s="52"/>
      <c r="F191" s="56" t="s">
        <v>337</v>
      </c>
      <c r="G191" s="55" t="s">
        <v>446</v>
      </c>
      <c r="H191" s="36">
        <v>0</v>
      </c>
      <c r="I191" s="195" t="s">
        <v>1935</v>
      </c>
      <c r="J191" s="201" t="s">
        <v>2912</v>
      </c>
    </row>
    <row r="192" spans="1:10" x14ac:dyDescent="0.2">
      <c r="A192" s="52" t="s">
        <v>1526</v>
      </c>
      <c r="B192" s="55">
        <v>86</v>
      </c>
      <c r="C192" s="52" t="s">
        <v>549</v>
      </c>
      <c r="D192" s="52" t="s">
        <v>1475</v>
      </c>
      <c r="E192" s="52"/>
      <c r="F192" s="56" t="s">
        <v>337</v>
      </c>
      <c r="G192" s="55" t="s">
        <v>446</v>
      </c>
      <c r="H192" s="36">
        <v>0</v>
      </c>
      <c r="I192" s="195" t="s">
        <v>1936</v>
      </c>
      <c r="J192" s="201" t="s">
        <v>2913</v>
      </c>
    </row>
    <row r="193" spans="1:10" x14ac:dyDescent="0.2">
      <c r="A193" s="52" t="s">
        <v>1527</v>
      </c>
      <c r="B193" s="55">
        <v>87</v>
      </c>
      <c r="C193" s="52" t="s">
        <v>549</v>
      </c>
      <c r="D193" s="52" t="s">
        <v>1476</v>
      </c>
      <c r="E193" s="52"/>
      <c r="F193" s="56" t="s">
        <v>337</v>
      </c>
      <c r="G193" s="55" t="s">
        <v>446</v>
      </c>
      <c r="H193" s="36">
        <v>0</v>
      </c>
      <c r="I193" s="195" t="s">
        <v>1937</v>
      </c>
      <c r="J193" s="201" t="s">
        <v>2914</v>
      </c>
    </row>
    <row r="194" spans="1:10" x14ac:dyDescent="0.2">
      <c r="A194" s="52" t="s">
        <v>1528</v>
      </c>
      <c r="B194" s="55">
        <v>88</v>
      </c>
      <c r="C194" s="52" t="s">
        <v>549</v>
      </c>
      <c r="D194" s="52" t="s">
        <v>1469</v>
      </c>
      <c r="E194" s="52"/>
      <c r="F194" s="56" t="s">
        <v>337</v>
      </c>
      <c r="G194" s="55" t="s">
        <v>446</v>
      </c>
      <c r="H194" s="36">
        <v>0</v>
      </c>
      <c r="I194" s="195" t="s">
        <v>1938</v>
      </c>
      <c r="J194" s="201" t="s">
        <v>2915</v>
      </c>
    </row>
    <row r="195" spans="1:10" x14ac:dyDescent="0.2">
      <c r="A195" s="52" t="s">
        <v>1529</v>
      </c>
      <c r="B195" s="55">
        <v>89</v>
      </c>
      <c r="C195" s="52" t="s">
        <v>549</v>
      </c>
      <c r="D195" s="52" t="s">
        <v>1468</v>
      </c>
      <c r="E195" s="52"/>
      <c r="F195" s="56" t="s">
        <v>337</v>
      </c>
      <c r="G195" s="55" t="s">
        <v>446</v>
      </c>
      <c r="H195" s="36">
        <v>0</v>
      </c>
      <c r="I195" s="195" t="s">
        <v>1939</v>
      </c>
      <c r="J195" s="201" t="s">
        <v>2916</v>
      </c>
    </row>
    <row r="196" spans="1:10" x14ac:dyDescent="0.2">
      <c r="A196" s="52" t="s">
        <v>1530</v>
      </c>
      <c r="B196" s="55">
        <v>90</v>
      </c>
      <c r="C196" s="52" t="s">
        <v>549</v>
      </c>
      <c r="D196" s="52" t="s">
        <v>1467</v>
      </c>
      <c r="E196" s="52"/>
      <c r="F196" s="56" t="s">
        <v>337</v>
      </c>
      <c r="G196" s="55" t="s">
        <v>446</v>
      </c>
      <c r="H196" s="36">
        <v>0</v>
      </c>
      <c r="I196" s="195" t="s">
        <v>1940</v>
      </c>
      <c r="J196" s="201" t="s">
        <v>2917</v>
      </c>
    </row>
    <row r="197" spans="1:10" x14ac:dyDescent="0.2">
      <c r="A197" s="52" t="s">
        <v>1531</v>
      </c>
      <c r="B197" s="55">
        <v>91</v>
      </c>
      <c r="C197" s="52" t="s">
        <v>549</v>
      </c>
      <c r="D197" s="52" t="s">
        <v>1466</v>
      </c>
      <c r="E197" s="52"/>
      <c r="F197" s="56" t="s">
        <v>337</v>
      </c>
      <c r="G197" s="55" t="s">
        <v>446</v>
      </c>
      <c r="H197" s="36">
        <v>0</v>
      </c>
      <c r="I197" s="195" t="s">
        <v>1941</v>
      </c>
      <c r="J197" s="201" t="s">
        <v>2918</v>
      </c>
    </row>
    <row r="198" spans="1:10" x14ac:dyDescent="0.2">
      <c r="A198" s="52" t="s">
        <v>1532</v>
      </c>
      <c r="B198" s="55">
        <v>92</v>
      </c>
      <c r="C198" s="52" t="s">
        <v>549</v>
      </c>
      <c r="D198" s="52" t="s">
        <v>1465</v>
      </c>
      <c r="E198" s="52"/>
      <c r="F198" s="56" t="s">
        <v>337</v>
      </c>
      <c r="G198" s="55" t="s">
        <v>446</v>
      </c>
      <c r="H198" s="36">
        <v>0</v>
      </c>
      <c r="I198" s="195" t="s">
        <v>1942</v>
      </c>
      <c r="J198" s="201" t="s">
        <v>2919</v>
      </c>
    </row>
    <row r="199" spans="1:10" x14ac:dyDescent="0.2">
      <c r="A199" s="52" t="s">
        <v>1533</v>
      </c>
      <c r="B199" s="55">
        <v>93</v>
      </c>
      <c r="C199" s="52" t="s">
        <v>549</v>
      </c>
      <c r="D199" s="52" t="s">
        <v>1464</v>
      </c>
      <c r="E199" s="52"/>
      <c r="F199" s="56" t="s">
        <v>337</v>
      </c>
      <c r="G199" s="55" t="s">
        <v>446</v>
      </c>
      <c r="H199" s="36">
        <v>0</v>
      </c>
      <c r="I199" s="195" t="s">
        <v>1943</v>
      </c>
      <c r="J199" s="201" t="s">
        <v>2920</v>
      </c>
    </row>
    <row r="200" spans="1:10" x14ac:dyDescent="0.2">
      <c r="A200" s="52" t="s">
        <v>832</v>
      </c>
      <c r="B200" s="55">
        <v>94</v>
      </c>
      <c r="C200" s="52" t="s">
        <v>563</v>
      </c>
      <c r="D200" s="52"/>
      <c r="E200" s="52" t="s">
        <v>583</v>
      </c>
      <c r="F200" s="55">
        <v>0</v>
      </c>
      <c r="G200" s="55" t="s">
        <v>449</v>
      </c>
      <c r="H200" s="36">
        <v>0</v>
      </c>
      <c r="I200" s="195"/>
      <c r="J200" s="200" t="s">
        <v>2841</v>
      </c>
    </row>
    <row r="201" spans="1:10" x14ac:dyDescent="0.2">
      <c r="A201" s="52"/>
      <c r="B201" s="55"/>
      <c r="C201" s="52"/>
      <c r="D201" s="52"/>
      <c r="E201" s="52" t="s">
        <v>5</v>
      </c>
      <c r="F201" s="55">
        <v>1</v>
      </c>
      <c r="G201" s="55"/>
      <c r="H201" s="36"/>
      <c r="I201" s="203"/>
      <c r="J201" s="177"/>
    </row>
    <row r="202" spans="1:10" ht="22.5" x14ac:dyDescent="0.2">
      <c r="A202" s="52"/>
      <c r="B202" s="55"/>
      <c r="C202" s="53"/>
      <c r="D202" s="53"/>
      <c r="E202" s="52" t="s">
        <v>830</v>
      </c>
      <c r="F202" s="55">
        <v>2</v>
      </c>
      <c r="G202" s="55"/>
      <c r="H202" s="36"/>
      <c r="I202" s="203"/>
      <c r="J202" s="177"/>
    </row>
    <row r="203" spans="1:10" ht="22.5" x14ac:dyDescent="0.2">
      <c r="A203" s="52"/>
      <c r="B203" s="55"/>
      <c r="C203" s="53"/>
      <c r="D203" s="53"/>
      <c r="E203" s="52" t="s">
        <v>831</v>
      </c>
      <c r="F203" s="55">
        <v>3</v>
      </c>
      <c r="G203" s="55"/>
      <c r="H203" s="36"/>
      <c r="I203" s="203"/>
      <c r="J203" s="177"/>
    </row>
    <row r="204" spans="1:10" ht="22.5" x14ac:dyDescent="0.2">
      <c r="A204" s="52"/>
      <c r="B204" s="55"/>
      <c r="C204" s="52"/>
      <c r="D204" s="52"/>
      <c r="E204" s="52" t="s">
        <v>302</v>
      </c>
      <c r="F204" s="55">
        <v>4</v>
      </c>
      <c r="G204" s="55"/>
      <c r="H204" s="36"/>
      <c r="I204" s="203"/>
      <c r="J204" s="177"/>
    </row>
    <row r="205" spans="1:10" x14ac:dyDescent="0.2">
      <c r="A205" s="52" t="s">
        <v>834</v>
      </c>
      <c r="B205" s="55">
        <v>95</v>
      </c>
      <c r="C205" s="52" t="s">
        <v>833</v>
      </c>
      <c r="D205" s="52"/>
      <c r="E205" s="52"/>
      <c r="F205" s="56" t="s">
        <v>337</v>
      </c>
      <c r="G205" s="55" t="s">
        <v>446</v>
      </c>
      <c r="H205" s="36">
        <v>0</v>
      </c>
      <c r="I205" s="195" t="s">
        <v>1960</v>
      </c>
      <c r="J205" s="200" t="s">
        <v>2842</v>
      </c>
    </row>
    <row r="206" spans="1:10" x14ac:dyDescent="0.2">
      <c r="A206" s="52" t="s">
        <v>835</v>
      </c>
      <c r="B206" s="55">
        <v>96</v>
      </c>
      <c r="C206" s="52" t="s">
        <v>836</v>
      </c>
      <c r="D206" s="52"/>
      <c r="E206" s="52" t="s">
        <v>583</v>
      </c>
      <c r="F206" s="55">
        <v>0</v>
      </c>
      <c r="G206" s="55" t="s">
        <v>449</v>
      </c>
      <c r="H206" s="36">
        <v>0</v>
      </c>
      <c r="I206" s="195" t="s">
        <v>1960</v>
      </c>
      <c r="J206" s="200" t="s">
        <v>2843</v>
      </c>
    </row>
    <row r="207" spans="1:10" x14ac:dyDescent="0.2">
      <c r="A207" s="52"/>
      <c r="B207" s="55"/>
      <c r="C207" s="52"/>
      <c r="D207" s="52"/>
      <c r="E207" s="52" t="s">
        <v>5</v>
      </c>
      <c r="F207" s="55">
        <v>1</v>
      </c>
      <c r="G207" s="55"/>
      <c r="H207" s="36"/>
      <c r="I207" s="203"/>
      <c r="J207" s="177"/>
    </row>
    <row r="208" spans="1:10" ht="22.5" x14ac:dyDescent="0.2">
      <c r="A208" s="52"/>
      <c r="B208" s="55"/>
      <c r="C208" s="53"/>
      <c r="D208" s="53"/>
      <c r="E208" s="52" t="s">
        <v>830</v>
      </c>
      <c r="F208" s="55">
        <v>2</v>
      </c>
      <c r="G208" s="55"/>
      <c r="H208" s="36"/>
      <c r="I208" s="203"/>
      <c r="J208" s="177"/>
    </row>
    <row r="209" spans="1:10" ht="22.5" x14ac:dyDescent="0.2">
      <c r="A209" s="52"/>
      <c r="B209" s="55"/>
      <c r="C209" s="53"/>
      <c r="D209" s="53"/>
      <c r="E209" s="52" t="s">
        <v>831</v>
      </c>
      <c r="F209" s="55">
        <v>3</v>
      </c>
      <c r="G209" s="55"/>
      <c r="H209" s="36"/>
      <c r="I209" s="203"/>
      <c r="J209" s="177"/>
    </row>
    <row r="210" spans="1:10" ht="22.5" x14ac:dyDescent="0.2">
      <c r="A210" s="52"/>
      <c r="B210" s="55"/>
      <c r="C210" s="52"/>
      <c r="D210" s="52"/>
      <c r="E210" s="52" t="s">
        <v>302</v>
      </c>
      <c r="F210" s="55">
        <v>4</v>
      </c>
      <c r="G210" s="55"/>
      <c r="H210" s="36"/>
      <c r="I210" s="203"/>
      <c r="J210" s="177"/>
    </row>
    <row r="211" spans="1:10" ht="22.5" x14ac:dyDescent="0.2">
      <c r="A211" s="52" t="s">
        <v>839</v>
      </c>
      <c r="B211" s="55">
        <v>97</v>
      </c>
      <c r="C211" s="52" t="s">
        <v>837</v>
      </c>
      <c r="D211" s="52"/>
      <c r="E211" s="52" t="s">
        <v>583</v>
      </c>
      <c r="F211" s="55">
        <v>0</v>
      </c>
      <c r="G211" s="55" t="s">
        <v>446</v>
      </c>
      <c r="H211" s="36">
        <v>0</v>
      </c>
      <c r="I211" s="195" t="s">
        <v>2002</v>
      </c>
      <c r="J211" s="200" t="s">
        <v>2844</v>
      </c>
    </row>
    <row r="212" spans="1:10" x14ac:dyDescent="0.2">
      <c r="A212" s="52"/>
      <c r="B212" s="55"/>
      <c r="C212" s="52"/>
      <c r="D212" s="52"/>
      <c r="E212" s="52" t="s">
        <v>443</v>
      </c>
      <c r="F212" s="55">
        <v>1</v>
      </c>
      <c r="G212" s="55"/>
      <c r="H212" s="36"/>
      <c r="I212" s="203"/>
      <c r="J212" s="177"/>
    </row>
    <row r="213" spans="1:10" x14ac:dyDescent="0.2">
      <c r="A213" s="52"/>
      <c r="B213" s="55"/>
      <c r="C213" s="52"/>
      <c r="D213" s="52"/>
      <c r="E213" s="52" t="s">
        <v>562</v>
      </c>
      <c r="F213" s="55">
        <v>2</v>
      </c>
      <c r="G213" s="55"/>
      <c r="H213" s="36"/>
      <c r="I213" s="203"/>
      <c r="J213" s="177"/>
    </row>
    <row r="214" spans="1:10" x14ac:dyDescent="0.2">
      <c r="A214" s="52"/>
      <c r="B214" s="55"/>
      <c r="C214" s="52"/>
      <c r="D214" s="52"/>
      <c r="E214" s="52" t="s">
        <v>548</v>
      </c>
      <c r="F214" s="55">
        <v>3</v>
      </c>
      <c r="G214" s="55"/>
      <c r="H214" s="36"/>
      <c r="I214" s="203"/>
      <c r="J214" s="177"/>
    </row>
    <row r="215" spans="1:10" x14ac:dyDescent="0.2">
      <c r="A215" s="52"/>
      <c r="B215" s="55"/>
      <c r="C215" s="52"/>
      <c r="D215" s="52"/>
      <c r="E215" s="52" t="s">
        <v>364</v>
      </c>
      <c r="F215" s="55">
        <v>4</v>
      </c>
      <c r="G215" s="55"/>
      <c r="H215" s="36"/>
      <c r="I215" s="203"/>
      <c r="J215" s="177"/>
    </row>
    <row r="216" spans="1:10" x14ac:dyDescent="0.2">
      <c r="A216" s="52"/>
      <c r="B216" s="55"/>
      <c r="C216" s="52"/>
      <c r="D216" s="52"/>
      <c r="E216" s="52" t="s">
        <v>816</v>
      </c>
      <c r="F216" s="55">
        <v>5</v>
      </c>
      <c r="G216" s="55"/>
      <c r="H216" s="36"/>
      <c r="I216" s="203"/>
      <c r="J216" s="177"/>
    </row>
    <row r="217" spans="1:10" x14ac:dyDescent="0.2">
      <c r="A217" s="52"/>
      <c r="B217" s="55"/>
      <c r="C217" s="52"/>
      <c r="D217" s="52"/>
      <c r="E217" s="52" t="s">
        <v>817</v>
      </c>
      <c r="F217" s="55">
        <v>6</v>
      </c>
      <c r="G217" s="55"/>
      <c r="H217" s="36"/>
      <c r="I217" s="203"/>
      <c r="J217" s="177"/>
    </row>
    <row r="218" spans="1:10" x14ac:dyDescent="0.2">
      <c r="A218" s="52"/>
      <c r="B218" s="55"/>
      <c r="C218" s="52"/>
      <c r="D218" s="52"/>
      <c r="E218" s="52" t="s">
        <v>565</v>
      </c>
      <c r="F218" s="55">
        <v>7</v>
      </c>
      <c r="G218" s="55"/>
      <c r="H218" s="36"/>
      <c r="I218" s="203"/>
      <c r="J218" s="177"/>
    </row>
    <row r="219" spans="1:10" x14ac:dyDescent="0.2">
      <c r="A219" s="52"/>
      <c r="B219" s="55"/>
      <c r="C219" s="52"/>
      <c r="D219" s="52"/>
      <c r="E219" s="52" t="s">
        <v>818</v>
      </c>
      <c r="F219" s="55">
        <v>8</v>
      </c>
      <c r="G219" s="55"/>
      <c r="H219" s="36"/>
      <c r="I219" s="203"/>
      <c r="J219" s="177"/>
    </row>
    <row r="220" spans="1:10" x14ac:dyDescent="0.2">
      <c r="A220" s="52"/>
      <c r="B220" s="55"/>
      <c r="C220" s="52"/>
      <c r="D220" s="52"/>
      <c r="E220" s="52" t="s">
        <v>566</v>
      </c>
      <c r="F220" s="55">
        <v>9</v>
      </c>
      <c r="G220" s="55"/>
      <c r="H220" s="36"/>
      <c r="I220" s="203"/>
      <c r="J220" s="177"/>
    </row>
    <row r="221" spans="1:10" x14ac:dyDescent="0.2">
      <c r="A221" s="52"/>
      <c r="B221" s="55"/>
      <c r="C221" s="52"/>
      <c r="D221" s="52"/>
      <c r="E221" s="52" t="s">
        <v>567</v>
      </c>
      <c r="F221" s="55">
        <v>10</v>
      </c>
      <c r="G221" s="55"/>
      <c r="H221" s="36"/>
      <c r="I221" s="203"/>
      <c r="J221" s="177"/>
    </row>
    <row r="222" spans="1:10" x14ac:dyDescent="0.2">
      <c r="A222" s="52"/>
      <c r="B222" s="55"/>
      <c r="C222" s="52"/>
      <c r="D222" s="52"/>
      <c r="E222" s="52" t="s">
        <v>819</v>
      </c>
      <c r="F222" s="55">
        <v>11</v>
      </c>
      <c r="G222" s="55"/>
      <c r="H222" s="36"/>
      <c r="I222" s="203"/>
      <c r="J222" s="177"/>
    </row>
    <row r="223" spans="1:10" x14ac:dyDescent="0.2">
      <c r="A223" s="52"/>
      <c r="B223" s="55"/>
      <c r="C223" s="52"/>
      <c r="D223" s="52"/>
      <c r="E223" s="52" t="s">
        <v>820</v>
      </c>
      <c r="F223" s="55">
        <v>12</v>
      </c>
      <c r="G223" s="55"/>
      <c r="H223" s="36"/>
      <c r="I223" s="203"/>
      <c r="J223" s="177"/>
    </row>
    <row r="224" spans="1:10" x14ac:dyDescent="0.2">
      <c r="A224" s="52"/>
      <c r="B224" s="55"/>
      <c r="C224" s="52"/>
      <c r="D224" s="52"/>
      <c r="E224" s="52" t="s">
        <v>568</v>
      </c>
      <c r="F224" s="55">
        <v>13</v>
      </c>
      <c r="G224" s="55"/>
      <c r="H224" s="36"/>
      <c r="I224" s="203"/>
      <c r="J224" s="177"/>
    </row>
    <row r="225" spans="1:10" x14ac:dyDescent="0.2">
      <c r="A225" s="52"/>
      <c r="B225" s="55"/>
      <c r="C225" s="52"/>
      <c r="D225" s="52"/>
      <c r="E225" s="52" t="s">
        <v>569</v>
      </c>
      <c r="F225" s="55">
        <v>14</v>
      </c>
      <c r="G225" s="55"/>
      <c r="H225" s="36"/>
      <c r="I225" s="203"/>
      <c r="J225" s="177"/>
    </row>
    <row r="226" spans="1:10" x14ac:dyDescent="0.2">
      <c r="A226" s="52"/>
      <c r="B226" s="55"/>
      <c r="C226" s="52"/>
      <c r="D226" s="52"/>
      <c r="E226" s="52" t="s">
        <v>570</v>
      </c>
      <c r="F226" s="55">
        <v>15</v>
      </c>
      <c r="G226" s="55"/>
      <c r="H226" s="36"/>
      <c r="I226" s="203"/>
      <c r="J226" s="177"/>
    </row>
    <row r="227" spans="1:10" x14ac:dyDescent="0.2">
      <c r="A227" s="52"/>
      <c r="B227" s="55"/>
      <c r="C227" s="52"/>
      <c r="D227" s="52"/>
      <c r="E227" s="52" t="s">
        <v>821</v>
      </c>
      <c r="F227" s="55">
        <v>16</v>
      </c>
      <c r="G227" s="55"/>
      <c r="H227" s="36"/>
      <c r="I227" s="203"/>
      <c r="J227" s="177"/>
    </row>
    <row r="228" spans="1:10" ht="22.5" x14ac:dyDescent="0.2">
      <c r="A228" s="52"/>
      <c r="B228" s="55"/>
      <c r="C228" s="52"/>
      <c r="D228" s="52"/>
      <c r="E228" s="52" t="s">
        <v>822</v>
      </c>
      <c r="F228" s="55">
        <v>17</v>
      </c>
      <c r="G228" s="55"/>
      <c r="H228" s="36"/>
      <c r="I228" s="203"/>
      <c r="J228" s="177"/>
    </row>
    <row r="229" spans="1:10" x14ac:dyDescent="0.2">
      <c r="A229" s="52"/>
      <c r="B229" s="55"/>
      <c r="C229" s="52"/>
      <c r="D229" s="52"/>
      <c r="E229" s="52" t="s">
        <v>823</v>
      </c>
      <c r="F229" s="55">
        <v>18</v>
      </c>
      <c r="G229" s="55"/>
      <c r="H229" s="36"/>
      <c r="I229" s="203"/>
      <c r="J229" s="177"/>
    </row>
    <row r="230" spans="1:10" x14ac:dyDescent="0.2">
      <c r="A230" s="52"/>
      <c r="B230" s="55"/>
      <c r="C230" s="52"/>
      <c r="D230" s="52"/>
      <c r="E230" s="52" t="s">
        <v>824</v>
      </c>
      <c r="F230" s="55">
        <v>19</v>
      </c>
      <c r="G230" s="55"/>
      <c r="H230" s="36"/>
      <c r="I230" s="203"/>
      <c r="J230" s="177"/>
    </row>
    <row r="231" spans="1:10" x14ac:dyDescent="0.2">
      <c r="A231" s="52"/>
      <c r="B231" s="55"/>
      <c r="C231" s="52"/>
      <c r="D231" s="52"/>
      <c r="E231" s="52" t="s">
        <v>571</v>
      </c>
      <c r="F231" s="55">
        <v>20</v>
      </c>
      <c r="G231" s="55"/>
      <c r="H231" s="36"/>
      <c r="I231" s="203"/>
      <c r="J231" s="177"/>
    </row>
    <row r="232" spans="1:10" x14ac:dyDescent="0.2">
      <c r="A232" s="52"/>
      <c r="B232" s="55"/>
      <c r="C232" s="52"/>
      <c r="D232" s="52"/>
      <c r="E232" s="52" t="s">
        <v>572</v>
      </c>
      <c r="F232" s="55">
        <v>21</v>
      </c>
      <c r="G232" s="55"/>
      <c r="H232" s="36"/>
      <c r="I232" s="203"/>
      <c r="J232" s="177"/>
    </row>
    <row r="233" spans="1:10" x14ac:dyDescent="0.2">
      <c r="A233" s="52"/>
      <c r="B233" s="55"/>
      <c r="C233" s="52"/>
      <c r="D233" s="52"/>
      <c r="E233" s="52" t="s">
        <v>825</v>
      </c>
      <c r="F233" s="55">
        <v>22</v>
      </c>
      <c r="G233" s="55"/>
      <c r="H233" s="36"/>
      <c r="I233" s="203"/>
      <c r="J233" s="177"/>
    </row>
    <row r="234" spans="1:10" x14ac:dyDescent="0.2">
      <c r="A234" s="52"/>
      <c r="B234" s="55"/>
      <c r="C234" s="52"/>
      <c r="D234" s="52"/>
      <c r="E234" s="52" t="s">
        <v>826</v>
      </c>
      <c r="F234" s="55">
        <v>23</v>
      </c>
      <c r="G234" s="55"/>
      <c r="H234" s="36"/>
      <c r="I234" s="203"/>
      <c r="J234" s="177"/>
    </row>
    <row r="235" spans="1:10" x14ac:dyDescent="0.2">
      <c r="A235" s="52"/>
      <c r="B235" s="55"/>
      <c r="C235" s="52"/>
      <c r="D235" s="52"/>
      <c r="E235" s="52" t="s">
        <v>573</v>
      </c>
      <c r="F235" s="55">
        <v>24</v>
      </c>
      <c r="G235" s="55"/>
      <c r="H235" s="36"/>
      <c r="I235" s="203"/>
      <c r="J235" s="177"/>
    </row>
    <row r="236" spans="1:10" x14ac:dyDescent="0.2">
      <c r="A236" s="52"/>
      <c r="B236" s="55"/>
      <c r="C236" s="52"/>
      <c r="D236" s="52"/>
      <c r="E236" s="52" t="s">
        <v>606</v>
      </c>
      <c r="F236" s="55">
        <v>25</v>
      </c>
      <c r="G236" s="55"/>
      <c r="H236" s="36"/>
      <c r="I236" s="203"/>
      <c r="J236" s="177"/>
    </row>
    <row r="237" spans="1:10" x14ac:dyDescent="0.2">
      <c r="A237" s="52"/>
      <c r="B237" s="55"/>
      <c r="C237" s="52"/>
      <c r="D237" s="52"/>
      <c r="E237" s="52" t="s">
        <v>827</v>
      </c>
      <c r="F237" s="55">
        <v>26</v>
      </c>
      <c r="G237" s="55"/>
      <c r="H237" s="36"/>
      <c r="I237" s="203"/>
      <c r="J237" s="177"/>
    </row>
    <row r="238" spans="1:10" x14ac:dyDescent="0.2">
      <c r="A238" s="52"/>
      <c r="B238" s="55"/>
      <c r="C238" s="52"/>
      <c r="D238" s="52"/>
      <c r="E238" s="52" t="s">
        <v>828</v>
      </c>
      <c r="F238" s="55">
        <v>27</v>
      </c>
      <c r="G238" s="55"/>
      <c r="H238" s="36"/>
      <c r="I238" s="203"/>
      <c r="J238" s="177"/>
    </row>
    <row r="239" spans="1:10" x14ac:dyDescent="0.2">
      <c r="A239" s="52"/>
      <c r="B239" s="55"/>
      <c r="C239" s="52"/>
      <c r="D239" s="52"/>
      <c r="E239" s="52" t="s">
        <v>838</v>
      </c>
      <c r="F239" s="55">
        <v>99</v>
      </c>
      <c r="G239" s="55"/>
      <c r="H239" s="36"/>
      <c r="I239" s="203"/>
      <c r="J239" s="177"/>
    </row>
    <row r="240" spans="1:10" x14ac:dyDescent="0.2">
      <c r="A240" s="52" t="s">
        <v>840</v>
      </c>
      <c r="B240" s="55">
        <v>98</v>
      </c>
      <c r="C240" s="52" t="s">
        <v>1479</v>
      </c>
      <c r="D240" s="52" t="s">
        <v>1478</v>
      </c>
      <c r="E240" s="52" t="s">
        <v>583</v>
      </c>
      <c r="F240" s="55">
        <v>0</v>
      </c>
      <c r="G240" s="55" t="s">
        <v>449</v>
      </c>
      <c r="H240" s="36">
        <v>0</v>
      </c>
      <c r="I240" s="195" t="s">
        <v>3257</v>
      </c>
      <c r="J240" s="200" t="s">
        <v>2845</v>
      </c>
    </row>
    <row r="241" spans="1:10" x14ac:dyDescent="0.2">
      <c r="A241" s="52"/>
      <c r="B241" s="55"/>
      <c r="C241" s="52"/>
      <c r="D241" s="52"/>
      <c r="E241" s="52" t="s">
        <v>564</v>
      </c>
      <c r="F241" s="55">
        <v>1</v>
      </c>
      <c r="G241" s="55"/>
      <c r="H241" s="36"/>
      <c r="I241" s="203"/>
      <c r="J241" s="177"/>
    </row>
    <row r="242" spans="1:10" x14ac:dyDescent="0.2">
      <c r="A242" s="52"/>
      <c r="B242" s="55"/>
      <c r="C242" s="52"/>
      <c r="D242" s="52"/>
      <c r="E242" s="52" t="s">
        <v>266</v>
      </c>
      <c r="F242" s="55">
        <v>2</v>
      </c>
      <c r="G242" s="55"/>
      <c r="H242" s="36"/>
      <c r="I242" s="203"/>
      <c r="J242" s="177"/>
    </row>
    <row r="243" spans="1:10" x14ac:dyDescent="0.2">
      <c r="A243" s="52"/>
      <c r="B243" s="55"/>
      <c r="C243" s="52"/>
      <c r="D243" s="52"/>
      <c r="E243" s="52" t="s">
        <v>267</v>
      </c>
      <c r="F243" s="55">
        <v>3</v>
      </c>
      <c r="G243" s="55"/>
      <c r="H243" s="36"/>
      <c r="I243" s="203"/>
      <c r="J243" s="177"/>
    </row>
    <row r="244" spans="1:10" x14ac:dyDescent="0.2">
      <c r="A244" s="52"/>
      <c r="B244" s="55"/>
      <c r="C244" s="52"/>
      <c r="D244" s="52"/>
      <c r="E244" s="52" t="s">
        <v>268</v>
      </c>
      <c r="F244" s="55">
        <v>4</v>
      </c>
      <c r="G244" s="55"/>
      <c r="H244" s="36"/>
      <c r="I244" s="203"/>
      <c r="J244" s="177"/>
    </row>
    <row r="245" spans="1:10" x14ac:dyDescent="0.2">
      <c r="A245" s="52"/>
      <c r="B245" s="55"/>
      <c r="C245" s="52"/>
      <c r="D245" s="52"/>
      <c r="E245" s="52" t="s">
        <v>269</v>
      </c>
      <c r="F245" s="55">
        <v>5</v>
      </c>
      <c r="G245" s="55"/>
      <c r="H245" s="36"/>
      <c r="I245" s="203"/>
      <c r="J245" s="177"/>
    </row>
    <row r="246" spans="1:10" x14ac:dyDescent="0.2">
      <c r="A246" s="52" t="s">
        <v>1482</v>
      </c>
      <c r="B246" s="55">
        <v>99</v>
      </c>
      <c r="C246" s="52" t="s">
        <v>1480</v>
      </c>
      <c r="D246" s="52" t="s">
        <v>842</v>
      </c>
      <c r="E246" s="52" t="s">
        <v>583</v>
      </c>
      <c r="F246" s="55">
        <v>0</v>
      </c>
      <c r="G246" s="55" t="s">
        <v>446</v>
      </c>
      <c r="H246" s="55">
        <v>0</v>
      </c>
      <c r="I246" s="195" t="s">
        <v>1961</v>
      </c>
      <c r="J246" s="200" t="s">
        <v>2921</v>
      </c>
    </row>
    <row r="247" spans="1:10" x14ac:dyDescent="0.2">
      <c r="A247" s="52"/>
      <c r="B247" s="55"/>
      <c r="C247" s="52"/>
      <c r="D247" s="52"/>
      <c r="E247" s="52" t="s">
        <v>424</v>
      </c>
      <c r="F247" s="55" t="s">
        <v>841</v>
      </c>
      <c r="G247" s="55"/>
      <c r="H247" s="55"/>
      <c r="I247" s="203"/>
      <c r="J247" s="177"/>
    </row>
    <row r="248" spans="1:10" x14ac:dyDescent="0.2">
      <c r="A248" s="52"/>
      <c r="B248" s="55"/>
      <c r="C248" s="52"/>
      <c r="D248" s="52"/>
      <c r="E248" s="52" t="s">
        <v>425</v>
      </c>
      <c r="F248" s="55">
        <v>20</v>
      </c>
      <c r="G248" s="55"/>
      <c r="H248" s="55"/>
      <c r="I248" s="203"/>
      <c r="J248" s="177"/>
    </row>
    <row r="249" spans="1:10" ht="22.5" x14ac:dyDescent="0.2">
      <c r="A249" s="52"/>
      <c r="B249" s="55"/>
      <c r="C249" s="52"/>
      <c r="D249" s="52"/>
      <c r="E249" s="52" t="s">
        <v>429</v>
      </c>
      <c r="F249" s="55">
        <v>21</v>
      </c>
      <c r="G249" s="55"/>
      <c r="H249" s="55"/>
      <c r="I249" s="203"/>
      <c r="J249" s="177"/>
    </row>
    <row r="250" spans="1:10" ht="22.5" x14ac:dyDescent="0.2">
      <c r="A250" s="52"/>
      <c r="B250" s="55"/>
      <c r="C250" s="52"/>
      <c r="D250" s="52"/>
      <c r="E250" s="52" t="s">
        <v>430</v>
      </c>
      <c r="F250" s="55">
        <v>22</v>
      </c>
      <c r="G250" s="55"/>
      <c r="H250" s="55"/>
      <c r="I250" s="203"/>
      <c r="J250" s="177"/>
    </row>
    <row r="251" spans="1:10" ht="22.5" x14ac:dyDescent="0.2">
      <c r="A251" s="52"/>
      <c r="B251" s="55"/>
      <c r="C251" s="52"/>
      <c r="D251" s="52"/>
      <c r="E251" s="52" t="s">
        <v>431</v>
      </c>
      <c r="F251" s="55">
        <v>23</v>
      </c>
      <c r="G251" s="55"/>
      <c r="H251" s="55"/>
      <c r="I251" s="203"/>
      <c r="J251" s="177"/>
    </row>
    <row r="252" spans="1:10" ht="22.5" x14ac:dyDescent="0.2">
      <c r="A252" s="52"/>
      <c r="B252" s="55"/>
      <c r="C252" s="52"/>
      <c r="D252" s="52"/>
      <c r="E252" s="52" t="s">
        <v>426</v>
      </c>
      <c r="F252" s="55">
        <v>24</v>
      </c>
      <c r="G252" s="55"/>
      <c r="H252" s="55"/>
      <c r="I252" s="203"/>
      <c r="J252" s="177"/>
    </row>
    <row r="253" spans="1:10" x14ac:dyDescent="0.2">
      <c r="A253" s="52"/>
      <c r="B253" s="55"/>
      <c r="C253" s="52"/>
      <c r="D253" s="52"/>
      <c r="E253" s="52" t="s">
        <v>427</v>
      </c>
      <c r="F253" s="55">
        <v>25</v>
      </c>
      <c r="G253" s="55"/>
      <c r="H253" s="55"/>
      <c r="I253" s="203"/>
      <c r="J253" s="177"/>
    </row>
    <row r="254" spans="1:10" ht="22.5" x14ac:dyDescent="0.2">
      <c r="A254" s="52"/>
      <c r="B254" s="55"/>
      <c r="C254" s="52"/>
      <c r="D254" s="52"/>
      <c r="E254" s="52" t="s">
        <v>428</v>
      </c>
      <c r="F254" s="55">
        <v>26</v>
      </c>
      <c r="G254" s="55"/>
      <c r="H254" s="55"/>
      <c r="I254" s="203"/>
      <c r="J254" s="177"/>
    </row>
    <row r="255" spans="1:10" x14ac:dyDescent="0.2">
      <c r="A255" s="52" t="s">
        <v>1483</v>
      </c>
      <c r="B255" s="55">
        <v>100</v>
      </c>
      <c r="C255" s="52" t="s">
        <v>1480</v>
      </c>
      <c r="D255" s="52" t="s">
        <v>843</v>
      </c>
      <c r="E255" s="52" t="s">
        <v>583</v>
      </c>
      <c r="F255" s="55">
        <v>0</v>
      </c>
      <c r="G255" s="55"/>
      <c r="H255" s="55">
        <v>0</v>
      </c>
      <c r="I255" s="199" t="s">
        <v>3285</v>
      </c>
      <c r="J255" s="200" t="s">
        <v>2922</v>
      </c>
    </row>
    <row r="256" spans="1:10" x14ac:dyDescent="0.2">
      <c r="A256" s="52"/>
      <c r="B256" s="55"/>
      <c r="C256" s="52"/>
      <c r="D256" s="52"/>
      <c r="E256" s="52" t="s">
        <v>424</v>
      </c>
      <c r="F256" s="55" t="s">
        <v>841</v>
      </c>
      <c r="G256" s="55"/>
      <c r="H256" s="55"/>
      <c r="I256" s="203"/>
      <c r="J256" s="177"/>
    </row>
    <row r="257" spans="1:10" x14ac:dyDescent="0.2">
      <c r="A257" s="52"/>
      <c r="B257" s="55"/>
      <c r="C257" s="52"/>
      <c r="D257" s="52"/>
      <c r="E257" s="52" t="s">
        <v>425</v>
      </c>
      <c r="F257" s="55">
        <v>20</v>
      </c>
      <c r="G257" s="55"/>
      <c r="H257" s="55"/>
      <c r="I257" s="203"/>
      <c r="J257" s="177"/>
    </row>
    <row r="258" spans="1:10" ht="22.5" x14ac:dyDescent="0.2">
      <c r="A258" s="52"/>
      <c r="B258" s="55"/>
      <c r="C258" s="52"/>
      <c r="D258" s="52"/>
      <c r="E258" s="52" t="s">
        <v>429</v>
      </c>
      <c r="F258" s="55">
        <v>21</v>
      </c>
      <c r="G258" s="55"/>
      <c r="H258" s="55"/>
      <c r="I258" s="203"/>
      <c r="J258" s="177"/>
    </row>
    <row r="259" spans="1:10" ht="22.5" x14ac:dyDescent="0.2">
      <c r="A259" s="52"/>
      <c r="B259" s="55"/>
      <c r="C259" s="52"/>
      <c r="D259" s="52"/>
      <c r="E259" s="52" t="s">
        <v>430</v>
      </c>
      <c r="F259" s="55">
        <v>22</v>
      </c>
      <c r="G259" s="55"/>
      <c r="H259" s="55"/>
      <c r="I259" s="203"/>
      <c r="J259" s="177"/>
    </row>
    <row r="260" spans="1:10" ht="22.5" x14ac:dyDescent="0.2">
      <c r="A260" s="52"/>
      <c r="B260" s="55"/>
      <c r="C260" s="52"/>
      <c r="D260" s="52"/>
      <c r="E260" s="52" t="s">
        <v>431</v>
      </c>
      <c r="F260" s="55">
        <v>23</v>
      </c>
      <c r="G260" s="55"/>
      <c r="H260" s="55"/>
      <c r="I260" s="203"/>
      <c r="J260" s="177"/>
    </row>
    <row r="261" spans="1:10" ht="22.5" x14ac:dyDescent="0.2">
      <c r="A261" s="52"/>
      <c r="B261" s="55"/>
      <c r="C261" s="52"/>
      <c r="D261" s="52"/>
      <c r="E261" s="52" t="s">
        <v>426</v>
      </c>
      <c r="F261" s="55">
        <v>24</v>
      </c>
      <c r="G261" s="55"/>
      <c r="H261" s="55"/>
      <c r="I261" s="203"/>
      <c r="J261" s="177"/>
    </row>
    <row r="262" spans="1:10" x14ac:dyDescent="0.2">
      <c r="A262" s="52"/>
      <c r="B262" s="55"/>
      <c r="C262" s="52"/>
      <c r="D262" s="52"/>
      <c r="E262" s="52" t="s">
        <v>427</v>
      </c>
      <c r="F262" s="55">
        <v>25</v>
      </c>
      <c r="G262" s="55"/>
      <c r="H262" s="55"/>
      <c r="I262" s="203"/>
      <c r="J262" s="177"/>
    </row>
    <row r="263" spans="1:10" ht="22.5" x14ac:dyDescent="0.2">
      <c r="A263" s="52"/>
      <c r="B263" s="55"/>
      <c r="C263" s="52"/>
      <c r="D263" s="52"/>
      <c r="E263" s="52" t="s">
        <v>428</v>
      </c>
      <c r="F263" s="55">
        <v>26</v>
      </c>
      <c r="G263" s="55"/>
      <c r="H263" s="55"/>
      <c r="I263" s="203"/>
      <c r="J263" s="177"/>
    </row>
    <row r="264" spans="1:10" x14ac:dyDescent="0.2">
      <c r="A264" s="52" t="s">
        <v>1484</v>
      </c>
      <c r="B264" s="55">
        <v>101</v>
      </c>
      <c r="C264" s="52" t="s">
        <v>1480</v>
      </c>
      <c r="D264" s="52" t="s">
        <v>550</v>
      </c>
      <c r="E264" s="52"/>
      <c r="F264" s="55" t="s">
        <v>599</v>
      </c>
      <c r="G264" s="55" t="s">
        <v>446</v>
      </c>
      <c r="H264" s="55">
        <v>0</v>
      </c>
      <c r="I264" s="195" t="s">
        <v>1968</v>
      </c>
      <c r="J264" s="200" t="s">
        <v>2923</v>
      </c>
    </row>
    <row r="265" spans="1:10" x14ac:dyDescent="0.2">
      <c r="A265" s="52" t="s">
        <v>1485</v>
      </c>
      <c r="B265" s="55">
        <v>102</v>
      </c>
      <c r="C265" s="52" t="s">
        <v>1481</v>
      </c>
      <c r="D265" s="52" t="s">
        <v>842</v>
      </c>
      <c r="E265" s="52" t="s">
        <v>583</v>
      </c>
      <c r="F265" s="55">
        <v>0</v>
      </c>
      <c r="G265" s="55" t="s">
        <v>446</v>
      </c>
      <c r="H265" s="55">
        <v>0</v>
      </c>
      <c r="I265" s="195" t="s">
        <v>1961</v>
      </c>
      <c r="J265" s="200" t="s">
        <v>2924</v>
      </c>
    </row>
    <row r="266" spans="1:10" x14ac:dyDescent="0.2">
      <c r="A266" s="52"/>
      <c r="B266" s="55"/>
      <c r="C266" s="52"/>
      <c r="D266" s="52"/>
      <c r="E266" s="52" t="s">
        <v>424</v>
      </c>
      <c r="F266" s="55" t="s">
        <v>841</v>
      </c>
      <c r="G266" s="55"/>
      <c r="H266" s="55"/>
      <c r="I266" s="203"/>
      <c r="J266" s="177"/>
    </row>
    <row r="267" spans="1:10" x14ac:dyDescent="0.2">
      <c r="A267" s="52"/>
      <c r="B267" s="55"/>
      <c r="C267" s="52"/>
      <c r="D267" s="52"/>
      <c r="E267" s="52" t="s">
        <v>425</v>
      </c>
      <c r="F267" s="55">
        <v>20</v>
      </c>
      <c r="G267" s="55"/>
      <c r="H267" s="55"/>
      <c r="I267" s="203"/>
      <c r="J267" s="177"/>
    </row>
    <row r="268" spans="1:10" ht="22.5" x14ac:dyDescent="0.2">
      <c r="A268" s="52"/>
      <c r="B268" s="55"/>
      <c r="C268" s="52"/>
      <c r="D268" s="52"/>
      <c r="E268" s="52" t="s">
        <v>429</v>
      </c>
      <c r="F268" s="55">
        <v>21</v>
      </c>
      <c r="G268" s="55"/>
      <c r="H268" s="55"/>
      <c r="I268" s="203"/>
      <c r="J268" s="177"/>
    </row>
    <row r="269" spans="1:10" ht="22.5" x14ac:dyDescent="0.2">
      <c r="A269" s="52"/>
      <c r="B269" s="55"/>
      <c r="C269" s="52"/>
      <c r="D269" s="52"/>
      <c r="E269" s="52" t="s">
        <v>430</v>
      </c>
      <c r="F269" s="55">
        <v>22</v>
      </c>
      <c r="G269" s="55"/>
      <c r="H269" s="55"/>
      <c r="I269" s="203"/>
      <c r="J269" s="177"/>
    </row>
    <row r="270" spans="1:10" ht="22.5" x14ac:dyDescent="0.2">
      <c r="A270" s="52"/>
      <c r="B270" s="55"/>
      <c r="C270" s="52"/>
      <c r="D270" s="52"/>
      <c r="E270" s="52" t="s">
        <v>431</v>
      </c>
      <c r="F270" s="55">
        <v>23</v>
      </c>
      <c r="G270" s="55"/>
      <c r="H270" s="55"/>
      <c r="I270" s="203"/>
      <c r="J270" s="177"/>
    </row>
    <row r="271" spans="1:10" ht="22.5" x14ac:dyDescent="0.2">
      <c r="A271" s="52"/>
      <c r="B271" s="55"/>
      <c r="C271" s="52"/>
      <c r="D271" s="52"/>
      <c r="E271" s="52" t="s">
        <v>426</v>
      </c>
      <c r="F271" s="55">
        <v>24</v>
      </c>
      <c r="G271" s="55"/>
      <c r="H271" s="55"/>
      <c r="I271" s="203"/>
      <c r="J271" s="177"/>
    </row>
    <row r="272" spans="1:10" x14ac:dyDescent="0.2">
      <c r="A272" s="52"/>
      <c r="B272" s="55"/>
      <c r="C272" s="52"/>
      <c r="D272" s="52"/>
      <c r="E272" s="52" t="s">
        <v>427</v>
      </c>
      <c r="F272" s="55">
        <v>25</v>
      </c>
      <c r="G272" s="55"/>
      <c r="H272" s="55"/>
      <c r="I272" s="203"/>
      <c r="J272" s="177"/>
    </row>
    <row r="273" spans="1:10" ht="22.5" x14ac:dyDescent="0.2">
      <c r="A273" s="52"/>
      <c r="B273" s="55"/>
      <c r="C273" s="52"/>
      <c r="D273" s="52"/>
      <c r="E273" s="52" t="s">
        <v>428</v>
      </c>
      <c r="F273" s="55">
        <v>26</v>
      </c>
      <c r="G273" s="55"/>
      <c r="H273" s="55"/>
      <c r="I273" s="203"/>
      <c r="J273" s="177"/>
    </row>
    <row r="274" spans="1:10" x14ac:dyDescent="0.2">
      <c r="A274" s="52" t="s">
        <v>1486</v>
      </c>
      <c r="B274" s="55">
        <v>103</v>
      </c>
      <c r="C274" s="52" t="s">
        <v>1481</v>
      </c>
      <c r="D274" s="52" t="s">
        <v>843</v>
      </c>
      <c r="E274" s="52" t="s">
        <v>583</v>
      </c>
      <c r="F274" s="55">
        <v>0</v>
      </c>
      <c r="G274" s="55"/>
      <c r="H274" s="55">
        <v>0</v>
      </c>
      <c r="I274" s="199" t="s">
        <v>3286</v>
      </c>
      <c r="J274" s="200" t="s">
        <v>2925</v>
      </c>
    </row>
    <row r="275" spans="1:10" x14ac:dyDescent="0.2">
      <c r="A275" s="52"/>
      <c r="B275" s="55"/>
      <c r="C275" s="52"/>
      <c r="D275" s="52"/>
      <c r="E275" s="52" t="s">
        <v>424</v>
      </c>
      <c r="F275" s="55" t="s">
        <v>841</v>
      </c>
      <c r="G275" s="55"/>
      <c r="H275" s="55"/>
      <c r="I275" s="203"/>
      <c r="J275" s="177"/>
    </row>
    <row r="276" spans="1:10" x14ac:dyDescent="0.2">
      <c r="A276" s="52"/>
      <c r="B276" s="55"/>
      <c r="C276" s="52"/>
      <c r="D276" s="52"/>
      <c r="E276" s="52" t="s">
        <v>425</v>
      </c>
      <c r="F276" s="55">
        <v>20</v>
      </c>
      <c r="G276" s="55"/>
      <c r="H276" s="55"/>
      <c r="I276" s="203"/>
      <c r="J276" s="177"/>
    </row>
    <row r="277" spans="1:10" ht="22.5" x14ac:dyDescent="0.2">
      <c r="A277" s="52"/>
      <c r="B277" s="55"/>
      <c r="C277" s="52"/>
      <c r="D277" s="52"/>
      <c r="E277" s="52" t="s">
        <v>429</v>
      </c>
      <c r="F277" s="55">
        <v>21</v>
      </c>
      <c r="G277" s="55"/>
      <c r="H277" s="55"/>
      <c r="I277" s="203"/>
      <c r="J277" s="177"/>
    </row>
    <row r="278" spans="1:10" ht="22.5" x14ac:dyDescent="0.2">
      <c r="A278" s="52"/>
      <c r="B278" s="55"/>
      <c r="C278" s="52"/>
      <c r="D278" s="52"/>
      <c r="E278" s="52" t="s">
        <v>430</v>
      </c>
      <c r="F278" s="55">
        <v>22</v>
      </c>
      <c r="G278" s="55"/>
      <c r="H278" s="55"/>
      <c r="I278" s="203"/>
      <c r="J278" s="177"/>
    </row>
    <row r="279" spans="1:10" ht="22.5" x14ac:dyDescent="0.2">
      <c r="A279" s="52"/>
      <c r="B279" s="55"/>
      <c r="C279" s="52"/>
      <c r="D279" s="52"/>
      <c r="E279" s="52" t="s">
        <v>431</v>
      </c>
      <c r="F279" s="55">
        <v>23</v>
      </c>
      <c r="G279" s="55"/>
      <c r="H279" s="55"/>
      <c r="I279" s="203"/>
      <c r="J279" s="177"/>
    </row>
    <row r="280" spans="1:10" ht="22.5" x14ac:dyDescent="0.2">
      <c r="A280" s="52"/>
      <c r="B280" s="55"/>
      <c r="C280" s="52"/>
      <c r="D280" s="52"/>
      <c r="E280" s="52" t="s">
        <v>426</v>
      </c>
      <c r="F280" s="55">
        <v>24</v>
      </c>
      <c r="G280" s="55"/>
      <c r="H280" s="55"/>
      <c r="I280" s="203"/>
      <c r="J280" s="177"/>
    </row>
    <row r="281" spans="1:10" x14ac:dyDescent="0.2">
      <c r="A281" s="52"/>
      <c r="B281" s="55"/>
      <c r="C281" s="52"/>
      <c r="D281" s="52"/>
      <c r="E281" s="52" t="s">
        <v>427</v>
      </c>
      <c r="F281" s="55">
        <v>25</v>
      </c>
      <c r="G281" s="55"/>
      <c r="H281" s="55"/>
      <c r="I281" s="203"/>
      <c r="J281" s="177"/>
    </row>
    <row r="282" spans="1:10" ht="22.5" x14ac:dyDescent="0.2">
      <c r="A282" s="52"/>
      <c r="B282" s="55"/>
      <c r="C282" s="52"/>
      <c r="D282" s="52"/>
      <c r="E282" s="52" t="s">
        <v>428</v>
      </c>
      <c r="F282" s="55">
        <v>26</v>
      </c>
      <c r="G282" s="55"/>
      <c r="H282" s="55"/>
      <c r="I282" s="203"/>
      <c r="J282" s="177"/>
    </row>
    <row r="283" spans="1:10" x14ac:dyDescent="0.2">
      <c r="A283" s="52" t="s">
        <v>1487</v>
      </c>
      <c r="B283" s="55">
        <v>104</v>
      </c>
      <c r="C283" s="52" t="s">
        <v>1481</v>
      </c>
      <c r="D283" s="52" t="s">
        <v>550</v>
      </c>
      <c r="E283" s="52"/>
      <c r="F283" s="55" t="s">
        <v>599</v>
      </c>
      <c r="G283" s="55" t="s">
        <v>446</v>
      </c>
      <c r="H283" s="55">
        <v>0</v>
      </c>
      <c r="I283" s="195" t="s">
        <v>1967</v>
      </c>
      <c r="J283" s="200" t="s">
        <v>2926</v>
      </c>
    </row>
    <row r="284" spans="1:10" x14ac:dyDescent="0.2">
      <c r="A284" s="52" t="s">
        <v>1488</v>
      </c>
      <c r="B284" s="55">
        <v>105</v>
      </c>
      <c r="C284" s="52" t="s">
        <v>1491</v>
      </c>
      <c r="D284" s="52" t="s">
        <v>842</v>
      </c>
      <c r="E284" s="52" t="s">
        <v>583</v>
      </c>
      <c r="F284" s="55">
        <v>0</v>
      </c>
      <c r="G284" s="55" t="s">
        <v>446</v>
      </c>
      <c r="H284" s="55">
        <v>0</v>
      </c>
      <c r="I284" s="195" t="s">
        <v>1961</v>
      </c>
      <c r="J284" s="200" t="s">
        <v>2927</v>
      </c>
    </row>
    <row r="285" spans="1:10" x14ac:dyDescent="0.2">
      <c r="A285" s="52"/>
      <c r="B285" s="55"/>
      <c r="C285" s="52"/>
      <c r="D285" s="52"/>
      <c r="E285" s="52" t="s">
        <v>424</v>
      </c>
      <c r="F285" s="55" t="s">
        <v>841</v>
      </c>
      <c r="G285" s="55"/>
      <c r="H285" s="55"/>
      <c r="I285" s="203"/>
      <c r="J285" s="177"/>
    </row>
    <row r="286" spans="1:10" x14ac:dyDescent="0.2">
      <c r="A286" s="52"/>
      <c r="B286" s="55"/>
      <c r="C286" s="52"/>
      <c r="D286" s="52"/>
      <c r="E286" s="52" t="s">
        <v>425</v>
      </c>
      <c r="F286" s="55">
        <v>20</v>
      </c>
      <c r="G286" s="55"/>
      <c r="H286" s="55"/>
      <c r="I286" s="203"/>
      <c r="J286" s="177"/>
    </row>
    <row r="287" spans="1:10" ht="22.5" x14ac:dyDescent="0.2">
      <c r="A287" s="52"/>
      <c r="B287" s="55"/>
      <c r="C287" s="52"/>
      <c r="D287" s="52"/>
      <c r="E287" s="52" t="s">
        <v>429</v>
      </c>
      <c r="F287" s="55">
        <v>21</v>
      </c>
      <c r="G287" s="55"/>
      <c r="H287" s="55"/>
      <c r="I287" s="203"/>
      <c r="J287" s="177"/>
    </row>
    <row r="288" spans="1:10" ht="22.5" x14ac:dyDescent="0.2">
      <c r="A288" s="52"/>
      <c r="B288" s="55"/>
      <c r="C288" s="52"/>
      <c r="D288" s="52"/>
      <c r="E288" s="52" t="s">
        <v>430</v>
      </c>
      <c r="F288" s="55">
        <v>22</v>
      </c>
      <c r="G288" s="55"/>
      <c r="H288" s="55"/>
      <c r="I288" s="203"/>
      <c r="J288" s="177"/>
    </row>
    <row r="289" spans="1:10" ht="22.5" x14ac:dyDescent="0.2">
      <c r="A289" s="52"/>
      <c r="B289" s="55"/>
      <c r="C289" s="52"/>
      <c r="D289" s="52"/>
      <c r="E289" s="52" t="s">
        <v>431</v>
      </c>
      <c r="F289" s="55">
        <v>23</v>
      </c>
      <c r="G289" s="55"/>
      <c r="H289" s="55"/>
      <c r="I289" s="203"/>
      <c r="J289" s="177"/>
    </row>
    <row r="290" spans="1:10" ht="22.5" x14ac:dyDescent="0.2">
      <c r="A290" s="52"/>
      <c r="B290" s="55"/>
      <c r="C290" s="52"/>
      <c r="D290" s="52"/>
      <c r="E290" s="52" t="s">
        <v>426</v>
      </c>
      <c r="F290" s="55">
        <v>24</v>
      </c>
      <c r="G290" s="55"/>
      <c r="H290" s="55"/>
      <c r="I290" s="203"/>
      <c r="J290" s="177"/>
    </row>
    <row r="291" spans="1:10" x14ac:dyDescent="0.2">
      <c r="A291" s="52"/>
      <c r="B291" s="55"/>
      <c r="C291" s="52"/>
      <c r="D291" s="52"/>
      <c r="E291" s="52" t="s">
        <v>427</v>
      </c>
      <c r="F291" s="55">
        <v>25</v>
      </c>
      <c r="G291" s="55"/>
      <c r="H291" s="55"/>
      <c r="I291" s="203"/>
      <c r="J291" s="177"/>
    </row>
    <row r="292" spans="1:10" ht="22.5" x14ac:dyDescent="0.2">
      <c r="A292" s="52"/>
      <c r="B292" s="55"/>
      <c r="C292" s="52"/>
      <c r="D292" s="52"/>
      <c r="E292" s="52" t="s">
        <v>428</v>
      </c>
      <c r="F292" s="55">
        <v>26</v>
      </c>
      <c r="G292" s="55"/>
      <c r="H292" s="55"/>
      <c r="I292" s="203"/>
      <c r="J292" s="177"/>
    </row>
    <row r="293" spans="1:10" x14ac:dyDescent="0.2">
      <c r="A293" s="52" t="s">
        <v>1489</v>
      </c>
      <c r="B293" s="55">
        <v>106</v>
      </c>
      <c r="C293" s="52" t="s">
        <v>1491</v>
      </c>
      <c r="D293" s="52" t="s">
        <v>843</v>
      </c>
      <c r="E293" s="52" t="s">
        <v>583</v>
      </c>
      <c r="F293" s="55">
        <v>0</v>
      </c>
      <c r="G293" s="55"/>
      <c r="H293" s="55">
        <v>0</v>
      </c>
      <c r="I293" s="199" t="s">
        <v>3287</v>
      </c>
      <c r="J293" s="200" t="s">
        <v>2928</v>
      </c>
    </row>
    <row r="294" spans="1:10" x14ac:dyDescent="0.2">
      <c r="A294" s="52"/>
      <c r="B294" s="55"/>
      <c r="C294" s="52"/>
      <c r="D294" s="52"/>
      <c r="E294" s="52" t="s">
        <v>424</v>
      </c>
      <c r="F294" s="55" t="s">
        <v>841</v>
      </c>
      <c r="G294" s="55"/>
      <c r="H294" s="55"/>
      <c r="I294" s="203"/>
      <c r="J294" s="177"/>
    </row>
    <row r="295" spans="1:10" x14ac:dyDescent="0.2">
      <c r="A295" s="52"/>
      <c r="B295" s="55"/>
      <c r="C295" s="52"/>
      <c r="D295" s="52"/>
      <c r="E295" s="52" t="s">
        <v>425</v>
      </c>
      <c r="F295" s="55">
        <v>20</v>
      </c>
      <c r="G295" s="55"/>
      <c r="H295" s="55"/>
      <c r="I295" s="203"/>
      <c r="J295" s="177"/>
    </row>
    <row r="296" spans="1:10" ht="22.5" x14ac:dyDescent="0.2">
      <c r="A296" s="52"/>
      <c r="B296" s="55"/>
      <c r="C296" s="52"/>
      <c r="D296" s="52"/>
      <c r="E296" s="52" t="s">
        <v>429</v>
      </c>
      <c r="F296" s="55">
        <v>21</v>
      </c>
      <c r="G296" s="55"/>
      <c r="H296" s="55"/>
      <c r="I296" s="203"/>
      <c r="J296" s="177"/>
    </row>
    <row r="297" spans="1:10" ht="22.5" x14ac:dyDescent="0.2">
      <c r="A297" s="52"/>
      <c r="B297" s="55"/>
      <c r="C297" s="52"/>
      <c r="D297" s="52"/>
      <c r="E297" s="52" t="s">
        <v>430</v>
      </c>
      <c r="F297" s="55">
        <v>22</v>
      </c>
      <c r="G297" s="55"/>
      <c r="H297" s="55"/>
      <c r="I297" s="203"/>
      <c r="J297" s="177"/>
    </row>
    <row r="298" spans="1:10" ht="22.5" x14ac:dyDescent="0.2">
      <c r="A298" s="52"/>
      <c r="B298" s="55"/>
      <c r="C298" s="52"/>
      <c r="D298" s="52"/>
      <c r="E298" s="52" t="s">
        <v>431</v>
      </c>
      <c r="F298" s="55">
        <v>23</v>
      </c>
      <c r="G298" s="55"/>
      <c r="H298" s="55"/>
      <c r="I298" s="203"/>
      <c r="J298" s="177"/>
    </row>
    <row r="299" spans="1:10" ht="22.5" x14ac:dyDescent="0.2">
      <c r="A299" s="52"/>
      <c r="B299" s="55"/>
      <c r="C299" s="52"/>
      <c r="D299" s="52"/>
      <c r="E299" s="52" t="s">
        <v>426</v>
      </c>
      <c r="F299" s="55">
        <v>24</v>
      </c>
      <c r="G299" s="55"/>
      <c r="H299" s="55"/>
      <c r="I299" s="203"/>
      <c r="J299" s="177"/>
    </row>
    <row r="300" spans="1:10" x14ac:dyDescent="0.2">
      <c r="A300" s="52"/>
      <c r="B300" s="55"/>
      <c r="C300" s="52"/>
      <c r="D300" s="52"/>
      <c r="E300" s="52" t="s">
        <v>427</v>
      </c>
      <c r="F300" s="55">
        <v>25</v>
      </c>
      <c r="G300" s="55"/>
      <c r="H300" s="55"/>
      <c r="I300" s="203"/>
      <c r="J300" s="177"/>
    </row>
    <row r="301" spans="1:10" ht="22.5" x14ac:dyDescent="0.2">
      <c r="A301" s="52"/>
      <c r="B301" s="55"/>
      <c r="C301" s="52"/>
      <c r="D301" s="52"/>
      <c r="E301" s="52" t="s">
        <v>428</v>
      </c>
      <c r="F301" s="55">
        <v>26</v>
      </c>
      <c r="G301" s="55"/>
      <c r="H301" s="55"/>
      <c r="I301" s="203"/>
      <c r="J301" s="177"/>
    </row>
    <row r="302" spans="1:10" x14ac:dyDescent="0.2">
      <c r="A302" s="52" t="s">
        <v>1490</v>
      </c>
      <c r="B302" s="55">
        <v>107</v>
      </c>
      <c r="C302" s="52" t="s">
        <v>1491</v>
      </c>
      <c r="D302" s="52" t="s">
        <v>550</v>
      </c>
      <c r="E302" s="52"/>
      <c r="F302" s="55" t="s">
        <v>599</v>
      </c>
      <c r="G302" s="55" t="s">
        <v>446</v>
      </c>
      <c r="H302" s="55">
        <v>0</v>
      </c>
      <c r="I302" s="195" t="s">
        <v>1966</v>
      </c>
      <c r="J302" s="200" t="s">
        <v>2929</v>
      </c>
    </row>
    <row r="303" spans="1:10" x14ac:dyDescent="0.2">
      <c r="A303" s="52" t="s">
        <v>1493</v>
      </c>
      <c r="B303" s="55">
        <v>108</v>
      </c>
      <c r="C303" s="52" t="s">
        <v>1492</v>
      </c>
      <c r="D303" s="52" t="s">
        <v>842</v>
      </c>
      <c r="E303" s="52" t="s">
        <v>583</v>
      </c>
      <c r="F303" s="55">
        <v>0</v>
      </c>
      <c r="G303" s="55" t="s">
        <v>446</v>
      </c>
      <c r="H303" s="55">
        <v>0</v>
      </c>
      <c r="I303" s="195" t="s">
        <v>1961</v>
      </c>
      <c r="J303" s="200" t="s">
        <v>2930</v>
      </c>
    </row>
    <row r="304" spans="1:10" x14ac:dyDescent="0.2">
      <c r="A304" s="52"/>
      <c r="B304" s="55"/>
      <c r="C304" s="52"/>
      <c r="D304" s="52"/>
      <c r="E304" s="52" t="s">
        <v>424</v>
      </c>
      <c r="F304" s="55" t="s">
        <v>841</v>
      </c>
      <c r="G304" s="55"/>
      <c r="H304" s="55"/>
      <c r="I304" s="203"/>
      <c r="J304" s="177"/>
    </row>
    <row r="305" spans="1:10" x14ac:dyDescent="0.2">
      <c r="A305" s="52"/>
      <c r="B305" s="55"/>
      <c r="C305" s="52"/>
      <c r="D305" s="52"/>
      <c r="E305" s="52" t="s">
        <v>425</v>
      </c>
      <c r="F305" s="55">
        <v>20</v>
      </c>
      <c r="G305" s="55"/>
      <c r="H305" s="55"/>
      <c r="I305" s="203"/>
      <c r="J305" s="177"/>
    </row>
    <row r="306" spans="1:10" ht="22.5" x14ac:dyDescent="0.2">
      <c r="A306" s="52"/>
      <c r="B306" s="55"/>
      <c r="C306" s="52"/>
      <c r="D306" s="52"/>
      <c r="E306" s="52" t="s">
        <v>429</v>
      </c>
      <c r="F306" s="55">
        <v>21</v>
      </c>
      <c r="G306" s="55"/>
      <c r="H306" s="55"/>
      <c r="I306" s="203"/>
      <c r="J306" s="177"/>
    </row>
    <row r="307" spans="1:10" ht="22.5" x14ac:dyDescent="0.2">
      <c r="A307" s="52"/>
      <c r="B307" s="55"/>
      <c r="C307" s="52"/>
      <c r="D307" s="52"/>
      <c r="E307" s="52" t="s">
        <v>430</v>
      </c>
      <c r="F307" s="55">
        <v>22</v>
      </c>
      <c r="G307" s="55"/>
      <c r="H307" s="55"/>
      <c r="I307" s="203"/>
      <c r="J307" s="177"/>
    </row>
    <row r="308" spans="1:10" ht="22.5" x14ac:dyDescent="0.2">
      <c r="A308" s="52"/>
      <c r="B308" s="55"/>
      <c r="C308" s="52"/>
      <c r="D308" s="52"/>
      <c r="E308" s="52" t="s">
        <v>431</v>
      </c>
      <c r="F308" s="55">
        <v>23</v>
      </c>
      <c r="G308" s="55"/>
      <c r="H308" s="55"/>
      <c r="I308" s="203"/>
      <c r="J308" s="177"/>
    </row>
    <row r="309" spans="1:10" ht="22.5" x14ac:dyDescent="0.2">
      <c r="A309" s="52"/>
      <c r="B309" s="55"/>
      <c r="C309" s="52"/>
      <c r="D309" s="52"/>
      <c r="E309" s="52" t="s">
        <v>426</v>
      </c>
      <c r="F309" s="55">
        <v>24</v>
      </c>
      <c r="G309" s="55"/>
      <c r="H309" s="55"/>
      <c r="I309" s="203"/>
      <c r="J309" s="177"/>
    </row>
    <row r="310" spans="1:10" x14ac:dyDescent="0.2">
      <c r="A310" s="52"/>
      <c r="B310" s="55"/>
      <c r="C310" s="52"/>
      <c r="D310" s="52"/>
      <c r="E310" s="52" t="s">
        <v>427</v>
      </c>
      <c r="F310" s="55">
        <v>25</v>
      </c>
      <c r="G310" s="55"/>
      <c r="H310" s="55"/>
      <c r="I310" s="203"/>
      <c r="J310" s="177"/>
    </row>
    <row r="311" spans="1:10" ht="22.5" x14ac:dyDescent="0.2">
      <c r="A311" s="52"/>
      <c r="B311" s="55"/>
      <c r="C311" s="52"/>
      <c r="D311" s="52"/>
      <c r="E311" s="52" t="s">
        <v>428</v>
      </c>
      <c r="F311" s="55">
        <v>26</v>
      </c>
      <c r="G311" s="55"/>
      <c r="H311" s="55"/>
      <c r="I311" s="203"/>
      <c r="J311" s="177"/>
    </row>
    <row r="312" spans="1:10" x14ac:dyDescent="0.2">
      <c r="A312" s="52" t="s">
        <v>1494</v>
      </c>
      <c r="B312" s="55">
        <v>109</v>
      </c>
      <c r="C312" s="52" t="s">
        <v>1492</v>
      </c>
      <c r="D312" s="52" t="s">
        <v>843</v>
      </c>
      <c r="E312" s="52" t="s">
        <v>583</v>
      </c>
      <c r="F312" s="55">
        <v>0</v>
      </c>
      <c r="G312" s="55"/>
      <c r="H312" s="55">
        <v>0</v>
      </c>
      <c r="I312" s="199" t="s">
        <v>3288</v>
      </c>
      <c r="J312" s="200" t="s">
        <v>2931</v>
      </c>
    </row>
    <row r="313" spans="1:10" x14ac:dyDescent="0.2">
      <c r="A313" s="52"/>
      <c r="B313" s="55"/>
      <c r="C313" s="52"/>
      <c r="D313" s="52"/>
      <c r="E313" s="52" t="s">
        <v>424</v>
      </c>
      <c r="F313" s="55" t="s">
        <v>841</v>
      </c>
      <c r="G313" s="55"/>
      <c r="H313" s="55"/>
      <c r="I313" s="203"/>
      <c r="J313" s="177"/>
    </row>
    <row r="314" spans="1:10" x14ac:dyDescent="0.2">
      <c r="A314" s="52"/>
      <c r="B314" s="55"/>
      <c r="C314" s="52"/>
      <c r="D314" s="52"/>
      <c r="E314" s="52" t="s">
        <v>425</v>
      </c>
      <c r="F314" s="55">
        <v>20</v>
      </c>
      <c r="G314" s="55"/>
      <c r="H314" s="55"/>
      <c r="I314" s="203"/>
      <c r="J314" s="177"/>
    </row>
    <row r="315" spans="1:10" ht="22.5" x14ac:dyDescent="0.2">
      <c r="A315" s="52"/>
      <c r="B315" s="55"/>
      <c r="C315" s="52"/>
      <c r="D315" s="52"/>
      <c r="E315" s="52" t="s">
        <v>429</v>
      </c>
      <c r="F315" s="55">
        <v>21</v>
      </c>
      <c r="G315" s="55"/>
      <c r="H315" s="55"/>
      <c r="I315" s="203"/>
      <c r="J315" s="177"/>
    </row>
    <row r="316" spans="1:10" ht="22.5" x14ac:dyDescent="0.2">
      <c r="A316" s="52"/>
      <c r="B316" s="55"/>
      <c r="C316" s="52"/>
      <c r="D316" s="52"/>
      <c r="E316" s="52" t="s">
        <v>430</v>
      </c>
      <c r="F316" s="55">
        <v>22</v>
      </c>
      <c r="G316" s="55"/>
      <c r="H316" s="55"/>
      <c r="I316" s="203"/>
      <c r="J316" s="177"/>
    </row>
    <row r="317" spans="1:10" ht="22.5" x14ac:dyDescent="0.2">
      <c r="A317" s="52"/>
      <c r="B317" s="55"/>
      <c r="C317" s="52"/>
      <c r="D317" s="52"/>
      <c r="E317" s="52" t="s">
        <v>431</v>
      </c>
      <c r="F317" s="55">
        <v>23</v>
      </c>
      <c r="G317" s="55"/>
      <c r="H317" s="55"/>
      <c r="I317" s="203"/>
      <c r="J317" s="177"/>
    </row>
    <row r="318" spans="1:10" ht="22.5" x14ac:dyDescent="0.2">
      <c r="A318" s="52"/>
      <c r="B318" s="55"/>
      <c r="C318" s="52"/>
      <c r="D318" s="52"/>
      <c r="E318" s="52" t="s">
        <v>426</v>
      </c>
      <c r="F318" s="55">
        <v>24</v>
      </c>
      <c r="G318" s="55"/>
      <c r="H318" s="55"/>
      <c r="I318" s="203"/>
      <c r="J318" s="177"/>
    </row>
    <row r="319" spans="1:10" x14ac:dyDescent="0.2">
      <c r="A319" s="52"/>
      <c r="B319" s="55"/>
      <c r="C319" s="52"/>
      <c r="D319" s="52"/>
      <c r="E319" s="52" t="s">
        <v>427</v>
      </c>
      <c r="F319" s="55">
        <v>25</v>
      </c>
      <c r="G319" s="55"/>
      <c r="H319" s="55"/>
      <c r="I319" s="203"/>
      <c r="J319" s="177"/>
    </row>
    <row r="320" spans="1:10" ht="22.5" x14ac:dyDescent="0.2">
      <c r="A320" s="52"/>
      <c r="B320" s="55"/>
      <c r="C320" s="52"/>
      <c r="D320" s="52"/>
      <c r="E320" s="52" t="s">
        <v>428</v>
      </c>
      <c r="F320" s="55">
        <v>26</v>
      </c>
      <c r="G320" s="55"/>
      <c r="H320" s="55"/>
      <c r="I320" s="203"/>
      <c r="J320" s="177"/>
    </row>
    <row r="321" spans="1:10" x14ac:dyDescent="0.2">
      <c r="A321" s="52" t="s">
        <v>1495</v>
      </c>
      <c r="B321" s="55">
        <v>110</v>
      </c>
      <c r="C321" s="52" t="s">
        <v>1492</v>
      </c>
      <c r="D321" s="52" t="s">
        <v>550</v>
      </c>
      <c r="E321" s="52"/>
      <c r="F321" s="55" t="s">
        <v>599</v>
      </c>
      <c r="G321" s="55" t="s">
        <v>446</v>
      </c>
      <c r="H321" s="55">
        <v>0</v>
      </c>
      <c r="I321" s="195" t="s">
        <v>1969</v>
      </c>
      <c r="J321" s="200" t="s">
        <v>2932</v>
      </c>
    </row>
    <row r="322" spans="1:10" x14ac:dyDescent="0.2">
      <c r="A322" s="52" t="s">
        <v>1496</v>
      </c>
      <c r="B322" s="55">
        <v>111</v>
      </c>
      <c r="C322" s="52" t="s">
        <v>1499</v>
      </c>
      <c r="D322" s="52" t="s">
        <v>842</v>
      </c>
      <c r="E322" s="52" t="s">
        <v>583</v>
      </c>
      <c r="F322" s="55">
        <v>0</v>
      </c>
      <c r="G322" s="55" t="s">
        <v>446</v>
      </c>
      <c r="H322" s="55">
        <v>0</v>
      </c>
      <c r="I322" s="195" t="s">
        <v>1961</v>
      </c>
      <c r="J322" s="200" t="s">
        <v>2933</v>
      </c>
    </row>
    <row r="323" spans="1:10" x14ac:dyDescent="0.2">
      <c r="A323" s="52"/>
      <c r="B323" s="55"/>
      <c r="C323" s="52"/>
      <c r="D323" s="52"/>
      <c r="E323" s="52" t="s">
        <v>424</v>
      </c>
      <c r="F323" s="55" t="s">
        <v>841</v>
      </c>
      <c r="G323" s="55"/>
      <c r="H323" s="55"/>
      <c r="I323" s="203"/>
      <c r="J323" s="177"/>
    </row>
    <row r="324" spans="1:10" x14ac:dyDescent="0.2">
      <c r="A324" s="52"/>
      <c r="B324" s="55"/>
      <c r="C324" s="52"/>
      <c r="D324" s="52"/>
      <c r="E324" s="52" t="s">
        <v>425</v>
      </c>
      <c r="F324" s="55">
        <v>20</v>
      </c>
      <c r="G324" s="55"/>
      <c r="H324" s="55"/>
      <c r="I324" s="203"/>
      <c r="J324" s="177"/>
    </row>
    <row r="325" spans="1:10" ht="22.5" x14ac:dyDescent="0.2">
      <c r="A325" s="52"/>
      <c r="B325" s="55"/>
      <c r="C325" s="52"/>
      <c r="D325" s="52"/>
      <c r="E325" s="52" t="s">
        <v>429</v>
      </c>
      <c r="F325" s="55">
        <v>21</v>
      </c>
      <c r="G325" s="55"/>
      <c r="H325" s="55"/>
      <c r="I325" s="203"/>
      <c r="J325" s="177"/>
    </row>
    <row r="326" spans="1:10" ht="22.5" x14ac:dyDescent="0.2">
      <c r="A326" s="52"/>
      <c r="B326" s="55"/>
      <c r="C326" s="52"/>
      <c r="D326" s="52"/>
      <c r="E326" s="52" t="s">
        <v>430</v>
      </c>
      <c r="F326" s="55">
        <v>22</v>
      </c>
      <c r="G326" s="55"/>
      <c r="H326" s="55"/>
      <c r="I326" s="203"/>
      <c r="J326" s="177"/>
    </row>
    <row r="327" spans="1:10" ht="22.5" x14ac:dyDescent="0.2">
      <c r="A327" s="52"/>
      <c r="B327" s="55"/>
      <c r="C327" s="52"/>
      <c r="D327" s="52"/>
      <c r="E327" s="52" t="s">
        <v>431</v>
      </c>
      <c r="F327" s="55">
        <v>23</v>
      </c>
      <c r="G327" s="55"/>
      <c r="H327" s="55"/>
      <c r="I327" s="203"/>
      <c r="J327" s="177"/>
    </row>
    <row r="328" spans="1:10" ht="22.5" x14ac:dyDescent="0.2">
      <c r="A328" s="52"/>
      <c r="B328" s="55"/>
      <c r="C328" s="52"/>
      <c r="D328" s="52"/>
      <c r="E328" s="52" t="s">
        <v>426</v>
      </c>
      <c r="F328" s="55">
        <v>24</v>
      </c>
      <c r="G328" s="55"/>
      <c r="H328" s="55"/>
      <c r="I328" s="203"/>
      <c r="J328" s="177"/>
    </row>
    <row r="329" spans="1:10" x14ac:dyDescent="0.2">
      <c r="A329" s="52"/>
      <c r="B329" s="55"/>
      <c r="C329" s="52"/>
      <c r="D329" s="52"/>
      <c r="E329" s="52" t="s">
        <v>427</v>
      </c>
      <c r="F329" s="55">
        <v>25</v>
      </c>
      <c r="G329" s="55"/>
      <c r="H329" s="55"/>
      <c r="I329" s="203"/>
      <c r="J329" s="177"/>
    </row>
    <row r="330" spans="1:10" ht="22.5" x14ac:dyDescent="0.2">
      <c r="A330" s="52"/>
      <c r="B330" s="55"/>
      <c r="C330" s="52"/>
      <c r="D330" s="52"/>
      <c r="E330" s="52" t="s">
        <v>428</v>
      </c>
      <c r="F330" s="55">
        <v>26</v>
      </c>
      <c r="G330" s="55"/>
      <c r="H330" s="55"/>
      <c r="I330" s="203"/>
      <c r="J330" s="177"/>
    </row>
    <row r="331" spans="1:10" x14ac:dyDescent="0.2">
      <c r="A331" s="52" t="s">
        <v>1497</v>
      </c>
      <c r="B331" s="55">
        <v>112</v>
      </c>
      <c r="C331" s="52" t="s">
        <v>1499</v>
      </c>
      <c r="D331" s="52" t="s">
        <v>843</v>
      </c>
      <c r="E331" s="52" t="s">
        <v>583</v>
      </c>
      <c r="F331" s="55">
        <v>0</v>
      </c>
      <c r="G331" s="55"/>
      <c r="H331" s="55">
        <v>0</v>
      </c>
      <c r="I331" s="199" t="s">
        <v>3289</v>
      </c>
      <c r="J331" s="200" t="s">
        <v>2934</v>
      </c>
    </row>
    <row r="332" spans="1:10" x14ac:dyDescent="0.2">
      <c r="A332" s="52"/>
      <c r="B332" s="55"/>
      <c r="C332" s="52"/>
      <c r="D332" s="52"/>
      <c r="E332" s="52" t="s">
        <v>424</v>
      </c>
      <c r="F332" s="55" t="s">
        <v>841</v>
      </c>
      <c r="G332" s="55"/>
      <c r="H332" s="55"/>
      <c r="I332" s="203"/>
      <c r="J332" s="177"/>
    </row>
    <row r="333" spans="1:10" x14ac:dyDescent="0.2">
      <c r="A333" s="52"/>
      <c r="B333" s="55"/>
      <c r="C333" s="52"/>
      <c r="D333" s="52"/>
      <c r="E333" s="52" t="s">
        <v>425</v>
      </c>
      <c r="F333" s="55">
        <v>20</v>
      </c>
      <c r="G333" s="55"/>
      <c r="H333" s="55"/>
      <c r="I333" s="203"/>
      <c r="J333" s="177"/>
    </row>
    <row r="334" spans="1:10" ht="22.5" x14ac:dyDescent="0.2">
      <c r="A334" s="52"/>
      <c r="B334" s="55"/>
      <c r="C334" s="52"/>
      <c r="D334" s="52"/>
      <c r="E334" s="52" t="s">
        <v>429</v>
      </c>
      <c r="F334" s="55">
        <v>21</v>
      </c>
      <c r="G334" s="55"/>
      <c r="H334" s="55"/>
      <c r="I334" s="203"/>
      <c r="J334" s="177"/>
    </row>
    <row r="335" spans="1:10" ht="22.5" x14ac:dyDescent="0.2">
      <c r="A335" s="52"/>
      <c r="B335" s="55"/>
      <c r="C335" s="52"/>
      <c r="D335" s="52"/>
      <c r="E335" s="52" t="s">
        <v>430</v>
      </c>
      <c r="F335" s="55">
        <v>22</v>
      </c>
      <c r="G335" s="55"/>
      <c r="H335" s="55"/>
      <c r="I335" s="203"/>
      <c r="J335" s="177"/>
    </row>
    <row r="336" spans="1:10" ht="22.5" x14ac:dyDescent="0.2">
      <c r="A336" s="52"/>
      <c r="B336" s="55"/>
      <c r="C336" s="52"/>
      <c r="D336" s="52"/>
      <c r="E336" s="52" t="s">
        <v>431</v>
      </c>
      <c r="F336" s="55">
        <v>23</v>
      </c>
      <c r="G336" s="55"/>
      <c r="H336" s="55"/>
      <c r="I336" s="203"/>
      <c r="J336" s="177"/>
    </row>
    <row r="337" spans="1:10" ht="22.5" x14ac:dyDescent="0.2">
      <c r="A337" s="52"/>
      <c r="B337" s="55"/>
      <c r="C337" s="52"/>
      <c r="D337" s="52"/>
      <c r="E337" s="52" t="s">
        <v>426</v>
      </c>
      <c r="F337" s="55">
        <v>24</v>
      </c>
      <c r="G337" s="55"/>
      <c r="H337" s="55"/>
      <c r="I337" s="203"/>
      <c r="J337" s="177"/>
    </row>
    <row r="338" spans="1:10" x14ac:dyDescent="0.2">
      <c r="A338" s="52"/>
      <c r="B338" s="55"/>
      <c r="C338" s="52"/>
      <c r="D338" s="52"/>
      <c r="E338" s="52" t="s">
        <v>427</v>
      </c>
      <c r="F338" s="55">
        <v>25</v>
      </c>
      <c r="G338" s="55"/>
      <c r="H338" s="55"/>
      <c r="I338" s="203"/>
      <c r="J338" s="177"/>
    </row>
    <row r="339" spans="1:10" ht="22.5" x14ac:dyDescent="0.2">
      <c r="A339" s="52"/>
      <c r="B339" s="55"/>
      <c r="C339" s="52"/>
      <c r="D339" s="52"/>
      <c r="E339" s="52" t="s">
        <v>428</v>
      </c>
      <c r="F339" s="55">
        <v>26</v>
      </c>
      <c r="G339" s="55"/>
      <c r="H339" s="55"/>
      <c r="I339" s="203"/>
      <c r="J339" s="177"/>
    </row>
    <row r="340" spans="1:10" x14ac:dyDescent="0.2">
      <c r="A340" s="52" t="s">
        <v>1498</v>
      </c>
      <c r="B340" s="55">
        <v>113</v>
      </c>
      <c r="C340" s="52" t="s">
        <v>1499</v>
      </c>
      <c r="D340" s="52" t="s">
        <v>550</v>
      </c>
      <c r="E340" s="52"/>
      <c r="F340" s="55" t="s">
        <v>599</v>
      </c>
      <c r="G340" s="55" t="s">
        <v>446</v>
      </c>
      <c r="H340" s="55">
        <v>0</v>
      </c>
      <c r="I340" s="195" t="s">
        <v>1970</v>
      </c>
      <c r="J340" s="200" t="s">
        <v>2935</v>
      </c>
    </row>
    <row r="341" spans="1:10" x14ac:dyDescent="0.2">
      <c r="A341" s="52" t="s">
        <v>1500</v>
      </c>
      <c r="B341" s="55">
        <v>114</v>
      </c>
      <c r="C341" s="52" t="s">
        <v>2012</v>
      </c>
      <c r="D341" s="52" t="s">
        <v>842</v>
      </c>
      <c r="E341" s="52" t="s">
        <v>583</v>
      </c>
      <c r="F341" s="55">
        <v>0</v>
      </c>
      <c r="G341" s="55" t="s">
        <v>446</v>
      </c>
      <c r="H341" s="55">
        <v>0</v>
      </c>
      <c r="I341" s="195" t="s">
        <v>1961</v>
      </c>
      <c r="J341" s="200" t="s">
        <v>2936</v>
      </c>
    </row>
    <row r="342" spans="1:10" x14ac:dyDescent="0.2">
      <c r="A342" s="52"/>
      <c r="B342" s="55"/>
      <c r="C342" s="52"/>
      <c r="D342" s="52"/>
      <c r="E342" s="52" t="s">
        <v>424</v>
      </c>
      <c r="F342" s="55" t="s">
        <v>841</v>
      </c>
      <c r="G342" s="55"/>
      <c r="H342" s="55"/>
      <c r="I342" s="203"/>
      <c r="J342" s="177"/>
    </row>
    <row r="343" spans="1:10" x14ac:dyDescent="0.2">
      <c r="A343" s="52"/>
      <c r="B343" s="55"/>
      <c r="C343" s="52"/>
      <c r="D343" s="52"/>
      <c r="E343" s="52" t="s">
        <v>425</v>
      </c>
      <c r="F343" s="55">
        <v>20</v>
      </c>
      <c r="G343" s="55"/>
      <c r="H343" s="55"/>
      <c r="I343" s="203"/>
      <c r="J343" s="177"/>
    </row>
    <row r="344" spans="1:10" ht="22.5" x14ac:dyDescent="0.2">
      <c r="A344" s="52"/>
      <c r="B344" s="55"/>
      <c r="C344" s="52"/>
      <c r="D344" s="52"/>
      <c r="E344" s="52" t="s">
        <v>429</v>
      </c>
      <c r="F344" s="55">
        <v>21</v>
      </c>
      <c r="G344" s="55"/>
      <c r="H344" s="55"/>
      <c r="I344" s="203"/>
      <c r="J344" s="177"/>
    </row>
    <row r="345" spans="1:10" ht="22.5" x14ac:dyDescent="0.2">
      <c r="A345" s="52"/>
      <c r="B345" s="55"/>
      <c r="C345" s="52"/>
      <c r="D345" s="52"/>
      <c r="E345" s="52" t="s">
        <v>430</v>
      </c>
      <c r="F345" s="55">
        <v>22</v>
      </c>
      <c r="G345" s="55"/>
      <c r="H345" s="55"/>
      <c r="I345" s="203"/>
      <c r="J345" s="177"/>
    </row>
    <row r="346" spans="1:10" ht="22.5" x14ac:dyDescent="0.2">
      <c r="A346" s="52"/>
      <c r="B346" s="55"/>
      <c r="C346" s="52"/>
      <c r="D346" s="52"/>
      <c r="E346" s="52" t="s">
        <v>431</v>
      </c>
      <c r="F346" s="55">
        <v>23</v>
      </c>
      <c r="G346" s="55"/>
      <c r="H346" s="55"/>
      <c r="I346" s="203"/>
      <c r="J346" s="177"/>
    </row>
    <row r="347" spans="1:10" ht="22.5" x14ac:dyDescent="0.2">
      <c r="A347" s="52"/>
      <c r="B347" s="55"/>
      <c r="C347" s="52"/>
      <c r="D347" s="52"/>
      <c r="E347" s="52" t="s">
        <v>426</v>
      </c>
      <c r="F347" s="55">
        <v>24</v>
      </c>
      <c r="G347" s="55"/>
      <c r="H347" s="55"/>
      <c r="I347" s="203"/>
      <c r="J347" s="177"/>
    </row>
    <row r="348" spans="1:10" x14ac:dyDescent="0.2">
      <c r="A348" s="52"/>
      <c r="B348" s="55"/>
      <c r="C348" s="52"/>
      <c r="D348" s="52"/>
      <c r="E348" s="52" t="s">
        <v>427</v>
      </c>
      <c r="F348" s="55">
        <v>25</v>
      </c>
      <c r="G348" s="55"/>
      <c r="H348" s="55"/>
      <c r="I348" s="203"/>
      <c r="J348" s="177"/>
    </row>
    <row r="349" spans="1:10" ht="22.5" x14ac:dyDescent="0.2">
      <c r="A349" s="52"/>
      <c r="B349" s="55"/>
      <c r="C349" s="52"/>
      <c r="D349" s="52"/>
      <c r="E349" s="52" t="s">
        <v>428</v>
      </c>
      <c r="F349" s="55">
        <v>26</v>
      </c>
      <c r="G349" s="55"/>
      <c r="H349" s="55"/>
      <c r="I349" s="203"/>
      <c r="J349" s="177"/>
    </row>
    <row r="350" spans="1:10" x14ac:dyDescent="0.2">
      <c r="A350" s="52" t="s">
        <v>1501</v>
      </c>
      <c r="B350" s="55">
        <v>115</v>
      </c>
      <c r="C350" s="52" t="s">
        <v>2012</v>
      </c>
      <c r="D350" s="52" t="s">
        <v>843</v>
      </c>
      <c r="E350" s="52" t="s">
        <v>583</v>
      </c>
      <c r="F350" s="55">
        <v>0</v>
      </c>
      <c r="G350" s="55"/>
      <c r="H350" s="55">
        <v>0</v>
      </c>
      <c r="I350" s="199" t="s">
        <v>3290</v>
      </c>
      <c r="J350" s="200" t="s">
        <v>2937</v>
      </c>
    </row>
    <row r="351" spans="1:10" x14ac:dyDescent="0.2">
      <c r="A351" s="52"/>
      <c r="B351" s="55"/>
      <c r="C351" s="52"/>
      <c r="D351" s="52"/>
      <c r="E351" s="52" t="s">
        <v>424</v>
      </c>
      <c r="F351" s="55" t="s">
        <v>841</v>
      </c>
      <c r="G351" s="55"/>
      <c r="H351" s="55"/>
      <c r="I351" s="203"/>
      <c r="J351" s="177"/>
    </row>
    <row r="352" spans="1:10" x14ac:dyDescent="0.2">
      <c r="A352" s="52"/>
      <c r="B352" s="55"/>
      <c r="C352" s="52"/>
      <c r="D352" s="52"/>
      <c r="E352" s="52" t="s">
        <v>425</v>
      </c>
      <c r="F352" s="55">
        <v>20</v>
      </c>
      <c r="G352" s="55"/>
      <c r="H352" s="55"/>
      <c r="I352" s="203"/>
      <c r="J352" s="177"/>
    </row>
    <row r="353" spans="1:10" ht="22.5" x14ac:dyDescent="0.2">
      <c r="A353" s="52"/>
      <c r="B353" s="55"/>
      <c r="C353" s="52"/>
      <c r="D353" s="52"/>
      <c r="E353" s="52" t="s">
        <v>429</v>
      </c>
      <c r="F353" s="55">
        <v>21</v>
      </c>
      <c r="G353" s="55"/>
      <c r="H353" s="55"/>
      <c r="I353" s="203"/>
      <c r="J353" s="177"/>
    </row>
    <row r="354" spans="1:10" ht="22.5" x14ac:dyDescent="0.2">
      <c r="A354" s="52"/>
      <c r="B354" s="55"/>
      <c r="C354" s="52"/>
      <c r="D354" s="52"/>
      <c r="E354" s="52" t="s">
        <v>430</v>
      </c>
      <c r="F354" s="55">
        <v>22</v>
      </c>
      <c r="G354" s="55"/>
      <c r="H354" s="55"/>
      <c r="I354" s="203"/>
      <c r="J354" s="177"/>
    </row>
    <row r="355" spans="1:10" ht="22.5" x14ac:dyDescent="0.2">
      <c r="A355" s="52"/>
      <c r="B355" s="55"/>
      <c r="C355" s="52"/>
      <c r="D355" s="52"/>
      <c r="E355" s="52" t="s">
        <v>431</v>
      </c>
      <c r="F355" s="55">
        <v>23</v>
      </c>
      <c r="G355" s="55"/>
      <c r="H355" s="55"/>
      <c r="I355" s="203"/>
      <c r="J355" s="177"/>
    </row>
    <row r="356" spans="1:10" ht="22.5" x14ac:dyDescent="0.2">
      <c r="A356" s="52"/>
      <c r="B356" s="55"/>
      <c r="C356" s="52"/>
      <c r="D356" s="52"/>
      <c r="E356" s="52" t="s">
        <v>426</v>
      </c>
      <c r="F356" s="55">
        <v>24</v>
      </c>
      <c r="G356" s="55"/>
      <c r="H356" s="55"/>
      <c r="I356" s="203"/>
      <c r="J356" s="177"/>
    </row>
    <row r="357" spans="1:10" x14ac:dyDescent="0.2">
      <c r="A357" s="52"/>
      <c r="B357" s="55"/>
      <c r="C357" s="52"/>
      <c r="D357" s="52"/>
      <c r="E357" s="52" t="s">
        <v>427</v>
      </c>
      <c r="F357" s="55">
        <v>25</v>
      </c>
      <c r="G357" s="55"/>
      <c r="H357" s="55"/>
      <c r="I357" s="203"/>
      <c r="J357" s="177"/>
    </row>
    <row r="358" spans="1:10" ht="22.5" x14ac:dyDescent="0.2">
      <c r="A358" s="52"/>
      <c r="B358" s="55"/>
      <c r="C358" s="52"/>
      <c r="D358" s="52"/>
      <c r="E358" s="52" t="s">
        <v>428</v>
      </c>
      <c r="F358" s="55">
        <v>26</v>
      </c>
      <c r="G358" s="55"/>
      <c r="H358" s="55"/>
      <c r="I358" s="203"/>
      <c r="J358" s="177"/>
    </row>
    <row r="359" spans="1:10" x14ac:dyDescent="0.2">
      <c r="A359" s="52" t="s">
        <v>1502</v>
      </c>
      <c r="B359" s="55">
        <v>116</v>
      </c>
      <c r="C359" s="52" t="s">
        <v>2012</v>
      </c>
      <c r="D359" s="52" t="s">
        <v>550</v>
      </c>
      <c r="E359" s="52"/>
      <c r="F359" s="55" t="s">
        <v>599</v>
      </c>
      <c r="G359" s="55" t="s">
        <v>446</v>
      </c>
      <c r="H359" s="55">
        <v>0</v>
      </c>
      <c r="I359" s="195" t="s">
        <v>1971</v>
      </c>
      <c r="J359" s="200" t="s">
        <v>2938</v>
      </c>
    </row>
    <row r="360" spans="1:10" x14ac:dyDescent="0.2">
      <c r="A360" s="52" t="s">
        <v>1503</v>
      </c>
      <c r="B360" s="55">
        <v>117</v>
      </c>
      <c r="C360" s="52" t="s">
        <v>1506</v>
      </c>
      <c r="D360" s="52" t="s">
        <v>842</v>
      </c>
      <c r="E360" s="52" t="s">
        <v>583</v>
      </c>
      <c r="F360" s="55">
        <v>0</v>
      </c>
      <c r="G360" s="55" t="s">
        <v>446</v>
      </c>
      <c r="H360" s="55">
        <v>0</v>
      </c>
      <c r="I360" s="195" t="s">
        <v>1961</v>
      </c>
      <c r="J360" s="200" t="s">
        <v>2939</v>
      </c>
    </row>
    <row r="361" spans="1:10" x14ac:dyDescent="0.2">
      <c r="A361" s="52"/>
      <c r="B361" s="55"/>
      <c r="C361" s="52"/>
      <c r="D361" s="52"/>
      <c r="E361" s="52" t="s">
        <v>424</v>
      </c>
      <c r="F361" s="55" t="s">
        <v>841</v>
      </c>
      <c r="G361" s="55"/>
      <c r="H361" s="55"/>
      <c r="I361" s="203"/>
      <c r="J361" s="177"/>
    </row>
    <row r="362" spans="1:10" x14ac:dyDescent="0.2">
      <c r="A362" s="52"/>
      <c r="B362" s="55"/>
      <c r="C362" s="52"/>
      <c r="D362" s="52"/>
      <c r="E362" s="52" t="s">
        <v>425</v>
      </c>
      <c r="F362" s="55">
        <v>20</v>
      </c>
      <c r="G362" s="55"/>
      <c r="H362" s="55"/>
      <c r="I362" s="203"/>
      <c r="J362" s="177"/>
    </row>
    <row r="363" spans="1:10" ht="22.5" x14ac:dyDescent="0.2">
      <c r="A363" s="52"/>
      <c r="B363" s="55"/>
      <c r="C363" s="52"/>
      <c r="D363" s="52"/>
      <c r="E363" s="52" t="s">
        <v>429</v>
      </c>
      <c r="F363" s="55">
        <v>21</v>
      </c>
      <c r="G363" s="55"/>
      <c r="H363" s="55"/>
      <c r="I363" s="203"/>
      <c r="J363" s="177"/>
    </row>
    <row r="364" spans="1:10" ht="22.5" x14ac:dyDescent="0.2">
      <c r="A364" s="52"/>
      <c r="B364" s="55"/>
      <c r="C364" s="52"/>
      <c r="D364" s="52"/>
      <c r="E364" s="52" t="s">
        <v>430</v>
      </c>
      <c r="F364" s="55">
        <v>22</v>
      </c>
      <c r="G364" s="55"/>
      <c r="H364" s="55"/>
      <c r="I364" s="203"/>
      <c r="J364" s="177"/>
    </row>
    <row r="365" spans="1:10" ht="22.5" x14ac:dyDescent="0.2">
      <c r="A365" s="52"/>
      <c r="B365" s="55"/>
      <c r="C365" s="52"/>
      <c r="D365" s="52"/>
      <c r="E365" s="52" t="s">
        <v>431</v>
      </c>
      <c r="F365" s="55">
        <v>23</v>
      </c>
      <c r="G365" s="55"/>
      <c r="H365" s="55"/>
      <c r="I365" s="203"/>
      <c r="J365" s="177"/>
    </row>
    <row r="366" spans="1:10" ht="22.5" x14ac:dyDescent="0.2">
      <c r="A366" s="52"/>
      <c r="B366" s="55"/>
      <c r="C366" s="52"/>
      <c r="D366" s="52"/>
      <c r="E366" s="52" t="s">
        <v>426</v>
      </c>
      <c r="F366" s="55">
        <v>24</v>
      </c>
      <c r="G366" s="55"/>
      <c r="H366" s="55"/>
      <c r="I366" s="203"/>
      <c r="J366" s="177"/>
    </row>
    <row r="367" spans="1:10" x14ac:dyDescent="0.2">
      <c r="A367" s="52"/>
      <c r="B367" s="55"/>
      <c r="C367" s="52"/>
      <c r="D367" s="52"/>
      <c r="E367" s="52" t="s">
        <v>427</v>
      </c>
      <c r="F367" s="55">
        <v>25</v>
      </c>
      <c r="G367" s="55"/>
      <c r="H367" s="55"/>
      <c r="I367" s="203"/>
      <c r="J367" s="177"/>
    </row>
    <row r="368" spans="1:10" ht="22.5" x14ac:dyDescent="0.2">
      <c r="A368" s="52"/>
      <c r="B368" s="55"/>
      <c r="C368" s="52"/>
      <c r="D368" s="52"/>
      <c r="E368" s="52" t="s">
        <v>428</v>
      </c>
      <c r="F368" s="55">
        <v>26</v>
      </c>
      <c r="G368" s="55"/>
      <c r="H368" s="55"/>
      <c r="I368" s="203"/>
      <c r="J368" s="177"/>
    </row>
    <row r="369" spans="1:10" x14ac:dyDescent="0.2">
      <c r="A369" s="52" t="s">
        <v>1504</v>
      </c>
      <c r="B369" s="55">
        <v>118</v>
      </c>
      <c r="C369" s="52" t="s">
        <v>1506</v>
      </c>
      <c r="D369" s="52" t="s">
        <v>843</v>
      </c>
      <c r="E369" s="52" t="s">
        <v>583</v>
      </c>
      <c r="F369" s="55">
        <v>0</v>
      </c>
      <c r="G369" s="55"/>
      <c r="H369" s="55">
        <v>0</v>
      </c>
      <c r="I369" s="199" t="s">
        <v>3291</v>
      </c>
      <c r="J369" s="200" t="s">
        <v>2940</v>
      </c>
    </row>
    <row r="370" spans="1:10" x14ac:dyDescent="0.2">
      <c r="A370" s="52"/>
      <c r="B370" s="55"/>
      <c r="C370" s="52"/>
      <c r="D370" s="52"/>
      <c r="E370" s="52" t="s">
        <v>424</v>
      </c>
      <c r="F370" s="55" t="s">
        <v>841</v>
      </c>
      <c r="G370" s="55"/>
      <c r="H370" s="55"/>
      <c r="I370" s="203"/>
      <c r="J370" s="177"/>
    </row>
    <row r="371" spans="1:10" x14ac:dyDescent="0.2">
      <c r="A371" s="52"/>
      <c r="B371" s="55"/>
      <c r="C371" s="52"/>
      <c r="D371" s="52"/>
      <c r="E371" s="52" t="s">
        <v>425</v>
      </c>
      <c r="F371" s="55">
        <v>20</v>
      </c>
      <c r="G371" s="55"/>
      <c r="H371" s="55"/>
      <c r="I371" s="203"/>
      <c r="J371" s="177"/>
    </row>
    <row r="372" spans="1:10" ht="22.5" x14ac:dyDescent="0.2">
      <c r="A372" s="52"/>
      <c r="B372" s="55"/>
      <c r="C372" s="52"/>
      <c r="D372" s="52"/>
      <c r="E372" s="52" t="s">
        <v>429</v>
      </c>
      <c r="F372" s="55">
        <v>21</v>
      </c>
      <c r="G372" s="55"/>
      <c r="H372" s="55"/>
      <c r="I372" s="203"/>
      <c r="J372" s="177"/>
    </row>
    <row r="373" spans="1:10" ht="22.5" x14ac:dyDescent="0.2">
      <c r="A373" s="52"/>
      <c r="B373" s="55"/>
      <c r="C373" s="52"/>
      <c r="D373" s="52"/>
      <c r="E373" s="52" t="s">
        <v>430</v>
      </c>
      <c r="F373" s="55">
        <v>22</v>
      </c>
      <c r="G373" s="55"/>
      <c r="H373" s="55"/>
      <c r="I373" s="203"/>
      <c r="J373" s="177"/>
    </row>
    <row r="374" spans="1:10" ht="22.5" x14ac:dyDescent="0.2">
      <c r="A374" s="52"/>
      <c r="B374" s="55"/>
      <c r="C374" s="52"/>
      <c r="D374" s="52"/>
      <c r="E374" s="52" t="s">
        <v>431</v>
      </c>
      <c r="F374" s="55">
        <v>23</v>
      </c>
      <c r="G374" s="55"/>
      <c r="H374" s="55"/>
      <c r="I374" s="203"/>
      <c r="J374" s="177"/>
    </row>
    <row r="375" spans="1:10" ht="22.5" x14ac:dyDescent="0.2">
      <c r="A375" s="52"/>
      <c r="B375" s="55"/>
      <c r="C375" s="52"/>
      <c r="D375" s="52"/>
      <c r="E375" s="52" t="s">
        <v>426</v>
      </c>
      <c r="F375" s="55">
        <v>24</v>
      </c>
      <c r="G375" s="55"/>
      <c r="H375" s="55"/>
      <c r="I375" s="203"/>
      <c r="J375" s="177"/>
    </row>
    <row r="376" spans="1:10" x14ac:dyDescent="0.2">
      <c r="A376" s="52"/>
      <c r="B376" s="55"/>
      <c r="C376" s="52"/>
      <c r="D376" s="52"/>
      <c r="E376" s="52" t="s">
        <v>427</v>
      </c>
      <c r="F376" s="55">
        <v>25</v>
      </c>
      <c r="G376" s="55"/>
      <c r="H376" s="55"/>
      <c r="I376" s="203"/>
      <c r="J376" s="177"/>
    </row>
    <row r="377" spans="1:10" ht="22.5" x14ac:dyDescent="0.2">
      <c r="A377" s="52"/>
      <c r="B377" s="55"/>
      <c r="C377" s="52"/>
      <c r="D377" s="52"/>
      <c r="E377" s="52" t="s">
        <v>428</v>
      </c>
      <c r="F377" s="55">
        <v>26</v>
      </c>
      <c r="G377" s="55"/>
      <c r="H377" s="55"/>
      <c r="I377" s="203"/>
      <c r="J377" s="177"/>
    </row>
    <row r="378" spans="1:10" x14ac:dyDescent="0.2">
      <c r="A378" s="52" t="s">
        <v>1505</v>
      </c>
      <c r="B378" s="55">
        <v>119</v>
      </c>
      <c r="C378" s="52" t="s">
        <v>1506</v>
      </c>
      <c r="D378" s="52" t="s">
        <v>550</v>
      </c>
      <c r="E378" s="52"/>
      <c r="F378" s="55" t="s">
        <v>599</v>
      </c>
      <c r="G378" s="55" t="s">
        <v>446</v>
      </c>
      <c r="H378" s="55">
        <v>0</v>
      </c>
      <c r="I378" s="195" t="s">
        <v>1972</v>
      </c>
      <c r="J378" s="200" t="s">
        <v>2941</v>
      </c>
    </row>
    <row r="379" spans="1:10" x14ac:dyDescent="0.2">
      <c r="A379" s="52" t="s">
        <v>1510</v>
      </c>
      <c r="B379" s="55">
        <v>120</v>
      </c>
      <c r="C379" s="52" t="s">
        <v>1507</v>
      </c>
      <c r="D379" s="52" t="s">
        <v>842</v>
      </c>
      <c r="E379" s="52" t="s">
        <v>583</v>
      </c>
      <c r="F379" s="55">
        <v>0</v>
      </c>
      <c r="G379" s="55" t="s">
        <v>446</v>
      </c>
      <c r="H379" s="55">
        <v>0</v>
      </c>
      <c r="I379" s="195" t="s">
        <v>1961</v>
      </c>
      <c r="J379" s="200" t="s">
        <v>2942</v>
      </c>
    </row>
    <row r="380" spans="1:10" x14ac:dyDescent="0.2">
      <c r="A380" s="52"/>
      <c r="B380" s="55"/>
      <c r="C380" s="52"/>
      <c r="D380" s="52"/>
      <c r="E380" s="52" t="s">
        <v>424</v>
      </c>
      <c r="F380" s="55" t="s">
        <v>841</v>
      </c>
      <c r="G380" s="55"/>
      <c r="H380" s="55"/>
      <c r="I380" s="203"/>
      <c r="J380" s="177"/>
    </row>
    <row r="381" spans="1:10" x14ac:dyDescent="0.2">
      <c r="A381" s="52"/>
      <c r="B381" s="55"/>
      <c r="C381" s="52"/>
      <c r="D381" s="52"/>
      <c r="E381" s="52" t="s">
        <v>425</v>
      </c>
      <c r="F381" s="55">
        <v>20</v>
      </c>
      <c r="G381" s="55"/>
      <c r="H381" s="55"/>
      <c r="I381" s="203"/>
      <c r="J381" s="177"/>
    </row>
    <row r="382" spans="1:10" ht="22.5" x14ac:dyDescent="0.2">
      <c r="A382" s="52"/>
      <c r="B382" s="55"/>
      <c r="C382" s="52"/>
      <c r="D382" s="52"/>
      <c r="E382" s="52" t="s">
        <v>429</v>
      </c>
      <c r="F382" s="55">
        <v>21</v>
      </c>
      <c r="G382" s="55"/>
      <c r="H382" s="55"/>
      <c r="I382" s="203"/>
      <c r="J382" s="177"/>
    </row>
    <row r="383" spans="1:10" ht="22.5" x14ac:dyDescent="0.2">
      <c r="A383" s="52"/>
      <c r="B383" s="55"/>
      <c r="C383" s="52"/>
      <c r="D383" s="52"/>
      <c r="E383" s="52" t="s">
        <v>430</v>
      </c>
      <c r="F383" s="55">
        <v>22</v>
      </c>
      <c r="G383" s="55"/>
      <c r="H383" s="55"/>
      <c r="I383" s="203"/>
      <c r="J383" s="177"/>
    </row>
    <row r="384" spans="1:10" ht="22.5" x14ac:dyDescent="0.2">
      <c r="A384" s="52"/>
      <c r="B384" s="55"/>
      <c r="C384" s="52"/>
      <c r="D384" s="52"/>
      <c r="E384" s="52" t="s">
        <v>431</v>
      </c>
      <c r="F384" s="55">
        <v>23</v>
      </c>
      <c r="G384" s="55"/>
      <c r="H384" s="55"/>
      <c r="I384" s="203"/>
      <c r="J384" s="177"/>
    </row>
    <row r="385" spans="1:10" ht="22.5" x14ac:dyDescent="0.2">
      <c r="A385" s="52"/>
      <c r="B385" s="55"/>
      <c r="C385" s="52"/>
      <c r="D385" s="52"/>
      <c r="E385" s="52" t="s">
        <v>426</v>
      </c>
      <c r="F385" s="55">
        <v>24</v>
      </c>
      <c r="G385" s="55"/>
      <c r="H385" s="55"/>
      <c r="I385" s="203"/>
      <c r="J385" s="177"/>
    </row>
    <row r="386" spans="1:10" x14ac:dyDescent="0.2">
      <c r="A386" s="52"/>
      <c r="B386" s="55"/>
      <c r="C386" s="52"/>
      <c r="D386" s="52"/>
      <c r="E386" s="52" t="s">
        <v>427</v>
      </c>
      <c r="F386" s="55">
        <v>25</v>
      </c>
      <c r="G386" s="55"/>
      <c r="H386" s="55"/>
      <c r="I386" s="203"/>
      <c r="J386" s="177"/>
    </row>
    <row r="387" spans="1:10" ht="22.5" x14ac:dyDescent="0.2">
      <c r="A387" s="52"/>
      <c r="B387" s="55"/>
      <c r="C387" s="52"/>
      <c r="D387" s="52"/>
      <c r="E387" s="52" t="s">
        <v>428</v>
      </c>
      <c r="F387" s="55">
        <v>26</v>
      </c>
      <c r="G387" s="55"/>
      <c r="H387" s="55"/>
      <c r="I387" s="203"/>
      <c r="J387" s="177"/>
    </row>
    <row r="388" spans="1:10" x14ac:dyDescent="0.2">
      <c r="A388" s="52" t="s">
        <v>1509</v>
      </c>
      <c r="B388" s="55">
        <v>121</v>
      </c>
      <c r="C388" s="52" t="s">
        <v>1507</v>
      </c>
      <c r="D388" s="52" t="s">
        <v>843</v>
      </c>
      <c r="E388" s="52" t="s">
        <v>583</v>
      </c>
      <c r="F388" s="55">
        <v>0</v>
      </c>
      <c r="G388" s="55"/>
      <c r="H388" s="55">
        <v>0</v>
      </c>
      <c r="I388" s="199" t="s">
        <v>3292</v>
      </c>
      <c r="J388" s="200" t="s">
        <v>2943</v>
      </c>
    </row>
    <row r="389" spans="1:10" x14ac:dyDescent="0.2">
      <c r="A389" s="52"/>
      <c r="B389" s="55"/>
      <c r="C389" s="52"/>
      <c r="D389" s="52"/>
      <c r="E389" s="52" t="s">
        <v>424</v>
      </c>
      <c r="F389" s="55" t="s">
        <v>841</v>
      </c>
      <c r="G389" s="55"/>
      <c r="H389" s="55"/>
      <c r="I389" s="203"/>
      <c r="J389" s="177"/>
    </row>
    <row r="390" spans="1:10" x14ac:dyDescent="0.2">
      <c r="A390" s="52"/>
      <c r="B390" s="55"/>
      <c r="C390" s="52"/>
      <c r="D390" s="52"/>
      <c r="E390" s="52" t="s">
        <v>425</v>
      </c>
      <c r="F390" s="55">
        <v>20</v>
      </c>
      <c r="G390" s="55"/>
      <c r="H390" s="55"/>
      <c r="I390" s="203"/>
      <c r="J390" s="177"/>
    </row>
    <row r="391" spans="1:10" ht="22.5" x14ac:dyDescent="0.2">
      <c r="A391" s="52"/>
      <c r="B391" s="55"/>
      <c r="C391" s="52"/>
      <c r="D391" s="52"/>
      <c r="E391" s="52" t="s">
        <v>429</v>
      </c>
      <c r="F391" s="55">
        <v>21</v>
      </c>
      <c r="G391" s="55"/>
      <c r="H391" s="55"/>
      <c r="I391" s="203"/>
      <c r="J391" s="177"/>
    </row>
    <row r="392" spans="1:10" ht="22.5" x14ac:dyDescent="0.2">
      <c r="A392" s="52"/>
      <c r="B392" s="55"/>
      <c r="C392" s="52"/>
      <c r="D392" s="52"/>
      <c r="E392" s="52" t="s">
        <v>430</v>
      </c>
      <c r="F392" s="55">
        <v>22</v>
      </c>
      <c r="G392" s="55"/>
      <c r="H392" s="55"/>
      <c r="I392" s="203"/>
      <c r="J392" s="177"/>
    </row>
    <row r="393" spans="1:10" ht="22.5" x14ac:dyDescent="0.2">
      <c r="A393" s="52"/>
      <c r="B393" s="55"/>
      <c r="C393" s="52"/>
      <c r="D393" s="52"/>
      <c r="E393" s="52" t="s">
        <v>431</v>
      </c>
      <c r="F393" s="55">
        <v>23</v>
      </c>
      <c r="G393" s="55"/>
      <c r="H393" s="55"/>
      <c r="I393" s="203"/>
      <c r="J393" s="177"/>
    </row>
    <row r="394" spans="1:10" ht="22.5" x14ac:dyDescent="0.2">
      <c r="A394" s="52"/>
      <c r="B394" s="55"/>
      <c r="C394" s="52"/>
      <c r="D394" s="52"/>
      <c r="E394" s="52" t="s">
        <v>426</v>
      </c>
      <c r="F394" s="55">
        <v>24</v>
      </c>
      <c r="G394" s="55"/>
      <c r="H394" s="55"/>
      <c r="I394" s="203"/>
      <c r="J394" s="177"/>
    </row>
    <row r="395" spans="1:10" x14ac:dyDescent="0.2">
      <c r="A395" s="52"/>
      <c r="B395" s="55"/>
      <c r="C395" s="52"/>
      <c r="D395" s="52"/>
      <c r="E395" s="52" t="s">
        <v>427</v>
      </c>
      <c r="F395" s="55">
        <v>25</v>
      </c>
      <c r="G395" s="55"/>
      <c r="H395" s="55"/>
      <c r="I395" s="203"/>
      <c r="J395" s="177"/>
    </row>
    <row r="396" spans="1:10" ht="22.5" x14ac:dyDescent="0.2">
      <c r="A396" s="52"/>
      <c r="B396" s="55"/>
      <c r="C396" s="52"/>
      <c r="D396" s="52"/>
      <c r="E396" s="52" t="s">
        <v>428</v>
      </c>
      <c r="F396" s="55">
        <v>26</v>
      </c>
      <c r="G396" s="55"/>
      <c r="H396" s="55"/>
      <c r="I396" s="203"/>
      <c r="J396" s="177"/>
    </row>
    <row r="397" spans="1:10" x14ac:dyDescent="0.2">
      <c r="A397" s="52" t="s">
        <v>1508</v>
      </c>
      <c r="B397" s="55">
        <v>122</v>
      </c>
      <c r="C397" s="52" t="s">
        <v>1507</v>
      </c>
      <c r="D397" s="52" t="s">
        <v>550</v>
      </c>
      <c r="E397" s="52"/>
      <c r="F397" s="55" t="s">
        <v>599</v>
      </c>
      <c r="G397" s="55" t="s">
        <v>446</v>
      </c>
      <c r="H397" s="55">
        <v>0</v>
      </c>
      <c r="I397" s="195" t="s">
        <v>1973</v>
      </c>
      <c r="J397" s="200" t="s">
        <v>2944</v>
      </c>
    </row>
    <row r="398" spans="1:10" x14ac:dyDescent="0.2">
      <c r="A398" s="52" t="s">
        <v>1511</v>
      </c>
      <c r="B398" s="55">
        <v>123</v>
      </c>
      <c r="C398" s="52" t="s">
        <v>1514</v>
      </c>
      <c r="D398" s="52" t="s">
        <v>842</v>
      </c>
      <c r="E398" s="52" t="s">
        <v>583</v>
      </c>
      <c r="F398" s="55">
        <v>0</v>
      </c>
      <c r="G398" s="55" t="s">
        <v>446</v>
      </c>
      <c r="H398" s="55">
        <v>0</v>
      </c>
      <c r="I398" s="195" t="s">
        <v>1961</v>
      </c>
      <c r="J398" s="200" t="s">
        <v>2945</v>
      </c>
    </row>
    <row r="399" spans="1:10" x14ac:dyDescent="0.2">
      <c r="A399" s="52"/>
      <c r="B399" s="55"/>
      <c r="C399" s="52"/>
      <c r="D399" s="52"/>
      <c r="E399" s="52" t="s">
        <v>424</v>
      </c>
      <c r="F399" s="55" t="s">
        <v>841</v>
      </c>
      <c r="G399" s="55"/>
      <c r="H399" s="55"/>
      <c r="I399" s="203"/>
      <c r="J399" s="177"/>
    </row>
    <row r="400" spans="1:10" x14ac:dyDescent="0.2">
      <c r="A400" s="52"/>
      <c r="B400" s="55"/>
      <c r="C400" s="52"/>
      <c r="D400" s="52"/>
      <c r="E400" s="52" t="s">
        <v>425</v>
      </c>
      <c r="F400" s="55">
        <v>20</v>
      </c>
      <c r="G400" s="55"/>
      <c r="H400" s="55"/>
      <c r="I400" s="203"/>
      <c r="J400" s="177"/>
    </row>
    <row r="401" spans="1:10" ht="22.5" x14ac:dyDescent="0.2">
      <c r="A401" s="52"/>
      <c r="B401" s="55"/>
      <c r="C401" s="52"/>
      <c r="D401" s="52"/>
      <c r="E401" s="52" t="s">
        <v>429</v>
      </c>
      <c r="F401" s="55">
        <v>21</v>
      </c>
      <c r="G401" s="55"/>
      <c r="H401" s="55"/>
      <c r="I401" s="203"/>
      <c r="J401" s="177"/>
    </row>
    <row r="402" spans="1:10" ht="22.5" x14ac:dyDescent="0.2">
      <c r="A402" s="52"/>
      <c r="B402" s="55"/>
      <c r="C402" s="52"/>
      <c r="D402" s="52"/>
      <c r="E402" s="52" t="s">
        <v>430</v>
      </c>
      <c r="F402" s="55">
        <v>22</v>
      </c>
      <c r="G402" s="55"/>
      <c r="H402" s="55"/>
      <c r="I402" s="203"/>
      <c r="J402" s="177"/>
    </row>
    <row r="403" spans="1:10" ht="22.5" x14ac:dyDescent="0.2">
      <c r="A403" s="52"/>
      <c r="B403" s="55"/>
      <c r="C403" s="52"/>
      <c r="D403" s="52"/>
      <c r="E403" s="52" t="s">
        <v>431</v>
      </c>
      <c r="F403" s="55">
        <v>23</v>
      </c>
      <c r="G403" s="55"/>
      <c r="H403" s="55"/>
      <c r="I403" s="203"/>
      <c r="J403" s="177"/>
    </row>
    <row r="404" spans="1:10" ht="22.5" x14ac:dyDescent="0.2">
      <c r="A404" s="52"/>
      <c r="B404" s="55"/>
      <c r="C404" s="52"/>
      <c r="D404" s="52"/>
      <c r="E404" s="52" t="s">
        <v>426</v>
      </c>
      <c r="F404" s="55">
        <v>24</v>
      </c>
      <c r="G404" s="55"/>
      <c r="H404" s="55"/>
      <c r="I404" s="203"/>
      <c r="J404" s="177"/>
    </row>
    <row r="405" spans="1:10" x14ac:dyDescent="0.2">
      <c r="A405" s="52"/>
      <c r="B405" s="55"/>
      <c r="C405" s="52"/>
      <c r="D405" s="52"/>
      <c r="E405" s="52" t="s">
        <v>427</v>
      </c>
      <c r="F405" s="55">
        <v>25</v>
      </c>
      <c r="G405" s="55"/>
      <c r="H405" s="55"/>
      <c r="I405" s="203"/>
      <c r="J405" s="177"/>
    </row>
    <row r="406" spans="1:10" ht="22.5" x14ac:dyDescent="0.2">
      <c r="A406" s="52"/>
      <c r="B406" s="55"/>
      <c r="C406" s="52"/>
      <c r="D406" s="52"/>
      <c r="E406" s="52" t="s">
        <v>428</v>
      </c>
      <c r="F406" s="55">
        <v>26</v>
      </c>
      <c r="G406" s="55"/>
      <c r="H406" s="55"/>
      <c r="I406" s="203"/>
      <c r="J406" s="177"/>
    </row>
    <row r="407" spans="1:10" x14ac:dyDescent="0.2">
      <c r="A407" s="52" t="s">
        <v>1512</v>
      </c>
      <c r="B407" s="55">
        <v>124</v>
      </c>
      <c r="C407" s="52" t="s">
        <v>1514</v>
      </c>
      <c r="D407" s="52" t="s">
        <v>843</v>
      </c>
      <c r="E407" s="52" t="s">
        <v>583</v>
      </c>
      <c r="F407" s="55">
        <v>0</v>
      </c>
      <c r="G407" s="55"/>
      <c r="H407" s="55">
        <v>0</v>
      </c>
      <c r="I407" s="199" t="s">
        <v>3293</v>
      </c>
      <c r="J407" s="200" t="s">
        <v>2946</v>
      </c>
    </row>
    <row r="408" spans="1:10" x14ac:dyDescent="0.2">
      <c r="A408" s="52"/>
      <c r="B408" s="55"/>
      <c r="C408" s="52"/>
      <c r="D408" s="52"/>
      <c r="E408" s="52" t="s">
        <v>424</v>
      </c>
      <c r="F408" s="55" t="s">
        <v>841</v>
      </c>
      <c r="G408" s="55"/>
      <c r="H408" s="55"/>
      <c r="I408" s="203"/>
      <c r="J408" s="177"/>
    </row>
    <row r="409" spans="1:10" x14ac:dyDescent="0.2">
      <c r="A409" s="52"/>
      <c r="B409" s="55"/>
      <c r="C409" s="52"/>
      <c r="D409" s="52"/>
      <c r="E409" s="52" t="s">
        <v>425</v>
      </c>
      <c r="F409" s="55">
        <v>20</v>
      </c>
      <c r="G409" s="55"/>
      <c r="H409" s="55"/>
      <c r="I409" s="203"/>
      <c r="J409" s="177"/>
    </row>
    <row r="410" spans="1:10" ht="22.5" x14ac:dyDescent="0.2">
      <c r="A410" s="52"/>
      <c r="B410" s="55"/>
      <c r="C410" s="52"/>
      <c r="D410" s="52"/>
      <c r="E410" s="52" t="s">
        <v>429</v>
      </c>
      <c r="F410" s="55">
        <v>21</v>
      </c>
      <c r="G410" s="55"/>
      <c r="H410" s="55"/>
      <c r="I410" s="203"/>
      <c r="J410" s="177"/>
    </row>
    <row r="411" spans="1:10" ht="22.5" x14ac:dyDescent="0.2">
      <c r="A411" s="52"/>
      <c r="B411" s="55"/>
      <c r="C411" s="52"/>
      <c r="D411" s="52"/>
      <c r="E411" s="52" t="s">
        <v>430</v>
      </c>
      <c r="F411" s="55">
        <v>22</v>
      </c>
      <c r="G411" s="55"/>
      <c r="H411" s="55"/>
      <c r="I411" s="203"/>
      <c r="J411" s="177"/>
    </row>
    <row r="412" spans="1:10" ht="22.5" x14ac:dyDescent="0.2">
      <c r="A412" s="52"/>
      <c r="B412" s="55"/>
      <c r="C412" s="52"/>
      <c r="D412" s="52"/>
      <c r="E412" s="52" t="s">
        <v>431</v>
      </c>
      <c r="F412" s="55">
        <v>23</v>
      </c>
      <c r="G412" s="55"/>
      <c r="H412" s="55"/>
      <c r="I412" s="203"/>
      <c r="J412" s="177"/>
    </row>
    <row r="413" spans="1:10" ht="22.5" x14ac:dyDescent="0.2">
      <c r="A413" s="52"/>
      <c r="B413" s="55"/>
      <c r="C413" s="52"/>
      <c r="D413" s="52"/>
      <c r="E413" s="52" t="s">
        <v>426</v>
      </c>
      <c r="F413" s="55">
        <v>24</v>
      </c>
      <c r="G413" s="55"/>
      <c r="H413" s="55"/>
      <c r="I413" s="203"/>
      <c r="J413" s="177"/>
    </row>
    <row r="414" spans="1:10" x14ac:dyDescent="0.2">
      <c r="A414" s="52"/>
      <c r="B414" s="55"/>
      <c r="C414" s="52"/>
      <c r="D414" s="52"/>
      <c r="E414" s="52" t="s">
        <v>427</v>
      </c>
      <c r="F414" s="55">
        <v>25</v>
      </c>
      <c r="G414" s="55"/>
      <c r="H414" s="55"/>
      <c r="I414" s="203"/>
      <c r="J414" s="177"/>
    </row>
    <row r="415" spans="1:10" ht="22.5" x14ac:dyDescent="0.2">
      <c r="A415" s="52"/>
      <c r="B415" s="55"/>
      <c r="C415" s="52"/>
      <c r="D415" s="52"/>
      <c r="E415" s="52" t="s">
        <v>428</v>
      </c>
      <c r="F415" s="55">
        <v>26</v>
      </c>
      <c r="G415" s="55"/>
      <c r="H415" s="55"/>
      <c r="I415" s="203"/>
      <c r="J415" s="177"/>
    </row>
    <row r="416" spans="1:10" x14ac:dyDescent="0.2">
      <c r="A416" s="52" t="s">
        <v>1513</v>
      </c>
      <c r="B416" s="55">
        <v>125</v>
      </c>
      <c r="C416" s="52" t="s">
        <v>1514</v>
      </c>
      <c r="D416" s="52" t="s">
        <v>550</v>
      </c>
      <c r="E416" s="52"/>
      <c r="F416" s="55" t="s">
        <v>599</v>
      </c>
      <c r="G416" s="55" t="s">
        <v>446</v>
      </c>
      <c r="H416" s="55">
        <v>0</v>
      </c>
      <c r="I416" s="195" t="s">
        <v>1974</v>
      </c>
      <c r="J416" s="200" t="s">
        <v>2947</v>
      </c>
    </row>
    <row r="417" spans="1:10" ht="22.5" x14ac:dyDescent="0.2">
      <c r="A417" s="52" t="s">
        <v>1515</v>
      </c>
      <c r="B417" s="55">
        <v>126</v>
      </c>
      <c r="C417" s="52" t="s">
        <v>1518</v>
      </c>
      <c r="D417" s="52" t="s">
        <v>842</v>
      </c>
      <c r="E417" s="52" t="s">
        <v>583</v>
      </c>
      <c r="F417" s="55">
        <v>0</v>
      </c>
      <c r="G417" s="55" t="s">
        <v>446</v>
      </c>
      <c r="H417" s="55">
        <v>0</v>
      </c>
      <c r="I417" s="195" t="s">
        <v>3256</v>
      </c>
      <c r="J417" s="200" t="s">
        <v>2948</v>
      </c>
    </row>
    <row r="418" spans="1:10" x14ac:dyDescent="0.2">
      <c r="A418" s="52"/>
      <c r="B418" s="55"/>
      <c r="C418" s="52"/>
      <c r="D418" s="52"/>
      <c r="E418" s="52" t="s">
        <v>424</v>
      </c>
      <c r="F418" s="55" t="s">
        <v>841</v>
      </c>
      <c r="G418" s="55"/>
      <c r="H418" s="55"/>
      <c r="I418" s="203"/>
      <c r="J418" s="177"/>
    </row>
    <row r="419" spans="1:10" x14ac:dyDescent="0.2">
      <c r="A419" s="52"/>
      <c r="B419" s="55"/>
      <c r="C419" s="52"/>
      <c r="D419" s="52"/>
      <c r="E419" s="52" t="s">
        <v>425</v>
      </c>
      <c r="F419" s="55">
        <v>20</v>
      </c>
      <c r="G419" s="55"/>
      <c r="H419" s="55"/>
      <c r="I419" s="203"/>
      <c r="J419" s="177"/>
    </row>
    <row r="420" spans="1:10" ht="22.5" x14ac:dyDescent="0.2">
      <c r="A420" s="52"/>
      <c r="B420" s="55"/>
      <c r="C420" s="52"/>
      <c r="D420" s="52"/>
      <c r="E420" s="52" t="s">
        <v>429</v>
      </c>
      <c r="F420" s="55">
        <v>21</v>
      </c>
      <c r="G420" s="55"/>
      <c r="H420" s="55"/>
      <c r="I420" s="203"/>
      <c r="J420" s="177"/>
    </row>
    <row r="421" spans="1:10" ht="22.5" x14ac:dyDescent="0.2">
      <c r="A421" s="52"/>
      <c r="B421" s="55"/>
      <c r="C421" s="52"/>
      <c r="D421" s="52"/>
      <c r="E421" s="52" t="s">
        <v>430</v>
      </c>
      <c r="F421" s="55">
        <v>22</v>
      </c>
      <c r="G421" s="55"/>
      <c r="H421" s="55"/>
      <c r="I421" s="203"/>
      <c r="J421" s="177"/>
    </row>
    <row r="422" spans="1:10" ht="22.5" x14ac:dyDescent="0.2">
      <c r="A422" s="52"/>
      <c r="B422" s="55"/>
      <c r="C422" s="52"/>
      <c r="D422" s="52"/>
      <c r="E422" s="52" t="s">
        <v>431</v>
      </c>
      <c r="F422" s="55">
        <v>23</v>
      </c>
      <c r="G422" s="55"/>
      <c r="H422" s="55"/>
      <c r="I422" s="203"/>
      <c r="J422" s="177"/>
    </row>
    <row r="423" spans="1:10" ht="22.5" x14ac:dyDescent="0.2">
      <c r="A423" s="52"/>
      <c r="B423" s="55"/>
      <c r="C423" s="52"/>
      <c r="D423" s="52"/>
      <c r="E423" s="52" t="s">
        <v>426</v>
      </c>
      <c r="F423" s="55">
        <v>24</v>
      </c>
      <c r="G423" s="55"/>
      <c r="H423" s="55"/>
      <c r="I423" s="203"/>
      <c r="J423" s="177"/>
    </row>
    <row r="424" spans="1:10" x14ac:dyDescent="0.2">
      <c r="A424" s="52"/>
      <c r="B424" s="55"/>
      <c r="C424" s="52"/>
      <c r="D424" s="52"/>
      <c r="E424" s="52" t="s">
        <v>427</v>
      </c>
      <c r="F424" s="55">
        <v>25</v>
      </c>
      <c r="G424" s="55"/>
      <c r="H424" s="55"/>
      <c r="I424" s="203"/>
      <c r="J424" s="177"/>
    </row>
    <row r="425" spans="1:10" ht="22.5" x14ac:dyDescent="0.2">
      <c r="A425" s="52"/>
      <c r="B425" s="55"/>
      <c r="C425" s="52"/>
      <c r="D425" s="52"/>
      <c r="E425" s="52" t="s">
        <v>428</v>
      </c>
      <c r="F425" s="55">
        <v>26</v>
      </c>
      <c r="G425" s="55"/>
      <c r="H425" s="55"/>
      <c r="I425" s="203"/>
      <c r="J425" s="177"/>
    </row>
    <row r="426" spans="1:10" ht="33.75" x14ac:dyDescent="0.2">
      <c r="A426" s="52" t="s">
        <v>1516</v>
      </c>
      <c r="B426" s="55">
        <v>127</v>
      </c>
      <c r="C426" s="52" t="s">
        <v>1518</v>
      </c>
      <c r="D426" s="52" t="s">
        <v>843</v>
      </c>
      <c r="E426" s="52" t="s">
        <v>583</v>
      </c>
      <c r="F426" s="55">
        <v>0</v>
      </c>
      <c r="G426" s="55"/>
      <c r="H426" s="55">
        <v>0</v>
      </c>
      <c r="I426" s="199" t="s">
        <v>3294</v>
      </c>
      <c r="J426" s="200" t="s">
        <v>2949</v>
      </c>
    </row>
    <row r="427" spans="1:10" x14ac:dyDescent="0.2">
      <c r="A427" s="52"/>
      <c r="B427" s="55"/>
      <c r="C427" s="52"/>
      <c r="D427" s="52"/>
      <c r="E427" s="52" t="s">
        <v>424</v>
      </c>
      <c r="F427" s="55" t="s">
        <v>841</v>
      </c>
      <c r="G427" s="55"/>
      <c r="H427" s="55"/>
      <c r="I427" s="203"/>
      <c r="J427" s="177"/>
    </row>
    <row r="428" spans="1:10" x14ac:dyDescent="0.2">
      <c r="A428" s="52"/>
      <c r="B428" s="55"/>
      <c r="C428" s="52"/>
      <c r="D428" s="52"/>
      <c r="E428" s="52" t="s">
        <v>425</v>
      </c>
      <c r="F428" s="55">
        <v>20</v>
      </c>
      <c r="G428" s="55"/>
      <c r="H428" s="55"/>
      <c r="I428" s="203"/>
      <c r="J428" s="177"/>
    </row>
    <row r="429" spans="1:10" ht="22.5" x14ac:dyDescent="0.2">
      <c r="A429" s="52"/>
      <c r="B429" s="55"/>
      <c r="C429" s="52"/>
      <c r="D429" s="52"/>
      <c r="E429" s="52" t="s">
        <v>429</v>
      </c>
      <c r="F429" s="55">
        <v>21</v>
      </c>
      <c r="G429" s="55"/>
      <c r="H429" s="55"/>
      <c r="I429" s="203"/>
      <c r="J429" s="177"/>
    </row>
    <row r="430" spans="1:10" ht="22.5" x14ac:dyDescent="0.2">
      <c r="A430" s="52"/>
      <c r="B430" s="55"/>
      <c r="C430" s="52"/>
      <c r="D430" s="52"/>
      <c r="E430" s="52" t="s">
        <v>430</v>
      </c>
      <c r="F430" s="55">
        <v>22</v>
      </c>
      <c r="G430" s="55"/>
      <c r="H430" s="55"/>
      <c r="I430" s="203"/>
      <c r="J430" s="177"/>
    </row>
    <row r="431" spans="1:10" ht="22.5" x14ac:dyDescent="0.2">
      <c r="A431" s="52"/>
      <c r="B431" s="55"/>
      <c r="C431" s="52"/>
      <c r="D431" s="52"/>
      <c r="E431" s="52" t="s">
        <v>431</v>
      </c>
      <c r="F431" s="55">
        <v>23</v>
      </c>
      <c r="G431" s="55"/>
      <c r="H431" s="55"/>
      <c r="I431" s="203"/>
      <c r="J431" s="177"/>
    </row>
    <row r="432" spans="1:10" ht="22.5" x14ac:dyDescent="0.2">
      <c r="A432" s="52"/>
      <c r="B432" s="55"/>
      <c r="C432" s="52"/>
      <c r="D432" s="52"/>
      <c r="E432" s="52" t="s">
        <v>426</v>
      </c>
      <c r="F432" s="55">
        <v>24</v>
      </c>
      <c r="G432" s="55"/>
      <c r="H432" s="55"/>
      <c r="I432" s="203"/>
      <c r="J432" s="177"/>
    </row>
    <row r="433" spans="1:10" x14ac:dyDescent="0.2">
      <c r="A433" s="52"/>
      <c r="B433" s="55"/>
      <c r="C433" s="52"/>
      <c r="D433" s="52"/>
      <c r="E433" s="52" t="s">
        <v>427</v>
      </c>
      <c r="F433" s="55">
        <v>25</v>
      </c>
      <c r="G433" s="55"/>
      <c r="H433" s="55"/>
      <c r="I433" s="203"/>
      <c r="J433" s="177"/>
    </row>
    <row r="434" spans="1:10" ht="22.5" x14ac:dyDescent="0.2">
      <c r="A434" s="52"/>
      <c r="B434" s="55"/>
      <c r="C434" s="52"/>
      <c r="D434" s="52"/>
      <c r="E434" s="52" t="s">
        <v>428</v>
      </c>
      <c r="F434" s="55">
        <v>26</v>
      </c>
      <c r="G434" s="55"/>
      <c r="H434" s="55"/>
      <c r="I434" s="203"/>
      <c r="J434" s="177"/>
    </row>
    <row r="435" spans="1:10" ht="22.5" x14ac:dyDescent="0.2">
      <c r="A435" s="52" t="s">
        <v>1517</v>
      </c>
      <c r="B435" s="55">
        <v>128</v>
      </c>
      <c r="C435" s="52" t="s">
        <v>1518</v>
      </c>
      <c r="D435" s="52" t="s">
        <v>550</v>
      </c>
      <c r="E435" s="52"/>
      <c r="F435" s="55" t="s">
        <v>599</v>
      </c>
      <c r="G435" s="55" t="s">
        <v>446</v>
      </c>
      <c r="H435" s="55">
        <v>0</v>
      </c>
      <c r="I435" s="195" t="s">
        <v>1975</v>
      </c>
      <c r="J435" s="200" t="s">
        <v>2950</v>
      </c>
    </row>
    <row r="436" spans="1:10" x14ac:dyDescent="0.2">
      <c r="A436" s="52" t="s">
        <v>1579</v>
      </c>
      <c r="B436" s="55">
        <v>129</v>
      </c>
      <c r="C436" s="52" t="s">
        <v>659</v>
      </c>
      <c r="D436" s="52" t="s">
        <v>1582</v>
      </c>
      <c r="E436" s="52"/>
      <c r="F436" s="55" t="s">
        <v>598</v>
      </c>
      <c r="G436" s="55" t="s">
        <v>446</v>
      </c>
      <c r="H436" s="36">
        <v>99</v>
      </c>
      <c r="I436" s="195"/>
      <c r="J436" s="200" t="s">
        <v>2951</v>
      </c>
    </row>
    <row r="437" spans="1:10" x14ac:dyDescent="0.2">
      <c r="A437" s="52" t="s">
        <v>1580</v>
      </c>
      <c r="B437" s="55">
        <v>130</v>
      </c>
      <c r="C437" s="52" t="s">
        <v>659</v>
      </c>
      <c r="D437" s="52" t="s">
        <v>1583</v>
      </c>
      <c r="E437" s="52"/>
      <c r="F437" s="55" t="s">
        <v>598</v>
      </c>
      <c r="G437" s="55" t="s">
        <v>446</v>
      </c>
      <c r="H437" s="36">
        <v>99</v>
      </c>
      <c r="I437" s="195"/>
      <c r="J437" s="200" t="s">
        <v>2952</v>
      </c>
    </row>
    <row r="438" spans="1:10" x14ac:dyDescent="0.2">
      <c r="A438" s="52" t="s">
        <v>1581</v>
      </c>
      <c r="B438" s="55">
        <v>131</v>
      </c>
      <c r="C438" s="52" t="s">
        <v>659</v>
      </c>
      <c r="D438" s="52" t="s">
        <v>1584</v>
      </c>
      <c r="E438" s="52"/>
      <c r="F438" s="55" t="s">
        <v>598</v>
      </c>
      <c r="G438" s="55" t="s">
        <v>446</v>
      </c>
      <c r="H438" s="36">
        <v>99</v>
      </c>
      <c r="I438" s="195"/>
      <c r="J438" s="200" t="s">
        <v>2953</v>
      </c>
    </row>
    <row r="439" spans="1:10" x14ac:dyDescent="0.2">
      <c r="A439" s="52" t="s">
        <v>1586</v>
      </c>
      <c r="B439" s="55">
        <v>132</v>
      </c>
      <c r="C439" s="52" t="s">
        <v>659</v>
      </c>
      <c r="D439" s="52" t="s">
        <v>1585</v>
      </c>
      <c r="E439" s="52"/>
      <c r="F439" s="55" t="s">
        <v>598</v>
      </c>
      <c r="G439" s="55" t="s">
        <v>446</v>
      </c>
      <c r="H439" s="36">
        <v>99</v>
      </c>
      <c r="I439" s="195"/>
      <c r="J439" s="200" t="s">
        <v>2954</v>
      </c>
    </row>
    <row r="440" spans="1:10" x14ac:dyDescent="0.2">
      <c r="A440" s="100" t="s">
        <v>1587</v>
      </c>
      <c r="B440" s="107">
        <v>133</v>
      </c>
      <c r="C440" s="100" t="s">
        <v>1477</v>
      </c>
      <c r="D440" s="100" t="s">
        <v>1582</v>
      </c>
      <c r="E440" s="100"/>
      <c r="F440" s="107" t="s">
        <v>598</v>
      </c>
      <c r="G440" s="107" t="s">
        <v>446</v>
      </c>
      <c r="H440" s="108">
        <v>99</v>
      </c>
      <c r="I440" s="195"/>
      <c r="J440" s="200" t="s">
        <v>2955</v>
      </c>
    </row>
    <row r="441" spans="1:10" x14ac:dyDescent="0.2">
      <c r="A441" s="100" t="s">
        <v>1588</v>
      </c>
      <c r="B441" s="107">
        <v>134</v>
      </c>
      <c r="C441" s="100" t="s">
        <v>1477</v>
      </c>
      <c r="D441" s="100" t="s">
        <v>1583</v>
      </c>
      <c r="E441" s="100"/>
      <c r="F441" s="107" t="s">
        <v>598</v>
      </c>
      <c r="G441" s="107" t="s">
        <v>446</v>
      </c>
      <c r="H441" s="108">
        <v>99</v>
      </c>
      <c r="I441" s="195"/>
      <c r="J441" s="200" t="s">
        <v>2956</v>
      </c>
    </row>
    <row r="442" spans="1:10" x14ac:dyDescent="0.2">
      <c r="A442" s="100" t="s">
        <v>1589</v>
      </c>
      <c r="B442" s="107">
        <v>135</v>
      </c>
      <c r="C442" s="100" t="s">
        <v>1477</v>
      </c>
      <c r="D442" s="100" t="s">
        <v>1584</v>
      </c>
      <c r="E442" s="100"/>
      <c r="F442" s="107" t="s">
        <v>598</v>
      </c>
      <c r="G442" s="107" t="s">
        <v>446</v>
      </c>
      <c r="H442" s="108">
        <v>99</v>
      </c>
      <c r="I442" s="195"/>
      <c r="J442" s="200" t="s">
        <v>2957</v>
      </c>
    </row>
    <row r="443" spans="1:10" x14ac:dyDescent="0.2">
      <c r="A443" s="100" t="s">
        <v>1590</v>
      </c>
      <c r="B443" s="107">
        <v>136</v>
      </c>
      <c r="C443" s="100" t="s">
        <v>1477</v>
      </c>
      <c r="D443" s="100" t="s">
        <v>1585</v>
      </c>
      <c r="E443" s="100"/>
      <c r="F443" s="107" t="s">
        <v>598</v>
      </c>
      <c r="G443" s="107" t="s">
        <v>446</v>
      </c>
      <c r="H443" s="108">
        <v>99</v>
      </c>
      <c r="I443" s="195"/>
      <c r="J443" s="200" t="s">
        <v>2958</v>
      </c>
    </row>
    <row r="444" spans="1:10" ht="22.5" x14ac:dyDescent="0.2">
      <c r="A444" s="100" t="s">
        <v>1687</v>
      </c>
      <c r="B444" s="107">
        <v>137</v>
      </c>
      <c r="C444" s="100" t="s">
        <v>1676</v>
      </c>
      <c r="D444" s="100" t="s">
        <v>1582</v>
      </c>
      <c r="E444" s="100" t="s">
        <v>583</v>
      </c>
      <c r="F444" s="107">
        <v>0</v>
      </c>
      <c r="G444" s="107" t="s">
        <v>449</v>
      </c>
      <c r="H444" s="108">
        <v>0</v>
      </c>
      <c r="I444" s="195" t="s">
        <v>2476</v>
      </c>
      <c r="J444" s="200" t="s">
        <v>2959</v>
      </c>
    </row>
    <row r="445" spans="1:10" x14ac:dyDescent="0.2">
      <c r="A445" s="100"/>
      <c r="B445" s="107"/>
      <c r="C445" s="100"/>
      <c r="D445" s="100"/>
      <c r="E445" s="100" t="s">
        <v>1996</v>
      </c>
      <c r="F445" s="107">
        <v>1</v>
      </c>
      <c r="G445" s="107"/>
      <c r="H445" s="109"/>
      <c r="I445" s="203"/>
      <c r="J445" s="177"/>
    </row>
    <row r="446" spans="1:10" x14ac:dyDescent="0.2">
      <c r="A446" s="100"/>
      <c r="B446" s="107"/>
      <c r="C446" s="100"/>
      <c r="D446" s="100"/>
      <c r="E446" s="100" t="s">
        <v>1675</v>
      </c>
      <c r="F446" s="107">
        <v>2</v>
      </c>
      <c r="G446" s="107"/>
      <c r="H446" s="109"/>
      <c r="I446" s="203"/>
      <c r="J446" s="177"/>
    </row>
    <row r="447" spans="1:10" x14ac:dyDescent="0.2">
      <c r="A447" s="100"/>
      <c r="B447" s="107"/>
      <c r="C447" s="100"/>
      <c r="D447" s="100"/>
      <c r="E447" s="100" t="s">
        <v>1674</v>
      </c>
      <c r="F447" s="107">
        <v>3</v>
      </c>
      <c r="G447" s="107"/>
      <c r="H447" s="109"/>
      <c r="I447" s="203"/>
      <c r="J447" s="177"/>
    </row>
    <row r="448" spans="1:10" x14ac:dyDescent="0.2">
      <c r="A448" s="100"/>
      <c r="B448" s="107"/>
      <c r="C448" s="100"/>
      <c r="D448" s="100"/>
      <c r="E448" s="100" t="s">
        <v>1673</v>
      </c>
      <c r="F448" s="107">
        <v>4</v>
      </c>
      <c r="G448" s="107"/>
      <c r="H448" s="109"/>
      <c r="I448" s="203"/>
      <c r="J448" s="177"/>
    </row>
    <row r="449" spans="1:10" x14ac:dyDescent="0.2">
      <c r="A449" s="100"/>
      <c r="B449" s="107"/>
      <c r="C449" s="100"/>
      <c r="D449" s="100"/>
      <c r="E449" s="100" t="s">
        <v>1997</v>
      </c>
      <c r="F449" s="107">
        <v>5</v>
      </c>
      <c r="G449" s="107"/>
      <c r="H449" s="109"/>
      <c r="I449" s="203"/>
      <c r="J449" s="177"/>
    </row>
    <row r="450" spans="1:10" ht="22.5" x14ac:dyDescent="0.2">
      <c r="A450" s="100" t="s">
        <v>1688</v>
      </c>
      <c r="B450" s="107">
        <v>138</v>
      </c>
      <c r="C450" s="100" t="s">
        <v>1676</v>
      </c>
      <c r="D450" s="100" t="s">
        <v>1583</v>
      </c>
      <c r="E450" s="100" t="s">
        <v>583</v>
      </c>
      <c r="F450" s="107">
        <v>0</v>
      </c>
      <c r="G450" s="107" t="s">
        <v>449</v>
      </c>
      <c r="H450" s="108">
        <v>0</v>
      </c>
      <c r="I450" s="195" t="s">
        <v>2477</v>
      </c>
      <c r="J450" s="200" t="s">
        <v>2960</v>
      </c>
    </row>
    <row r="451" spans="1:10" x14ac:dyDescent="0.2">
      <c r="A451" s="100"/>
      <c r="B451" s="107"/>
      <c r="C451" s="100"/>
      <c r="D451" s="100"/>
      <c r="E451" s="100" t="s">
        <v>1996</v>
      </c>
      <c r="F451" s="107">
        <v>1</v>
      </c>
      <c r="G451" s="107"/>
      <c r="H451" s="109"/>
      <c r="I451" s="203"/>
      <c r="J451" s="177"/>
    </row>
    <row r="452" spans="1:10" x14ac:dyDescent="0.2">
      <c r="A452" s="100"/>
      <c r="B452" s="107"/>
      <c r="C452" s="100"/>
      <c r="D452" s="100"/>
      <c r="E452" s="100" t="s">
        <v>1675</v>
      </c>
      <c r="F452" s="107">
        <v>2</v>
      </c>
      <c r="G452" s="107"/>
      <c r="H452" s="109"/>
      <c r="I452" s="203"/>
      <c r="J452" s="177"/>
    </row>
    <row r="453" spans="1:10" x14ac:dyDescent="0.2">
      <c r="A453" s="100"/>
      <c r="B453" s="107"/>
      <c r="C453" s="100"/>
      <c r="D453" s="100"/>
      <c r="E453" s="100" t="s">
        <v>1674</v>
      </c>
      <c r="F453" s="107">
        <v>3</v>
      </c>
      <c r="G453" s="107"/>
      <c r="H453" s="109"/>
      <c r="I453" s="203"/>
      <c r="J453" s="177"/>
    </row>
    <row r="454" spans="1:10" x14ac:dyDescent="0.2">
      <c r="A454" s="100"/>
      <c r="B454" s="107"/>
      <c r="C454" s="100"/>
      <c r="D454" s="100"/>
      <c r="E454" s="100" t="s">
        <v>1673</v>
      </c>
      <c r="F454" s="107">
        <v>4</v>
      </c>
      <c r="G454" s="107"/>
      <c r="H454" s="109"/>
      <c r="I454" s="203"/>
      <c r="J454" s="177"/>
    </row>
    <row r="455" spans="1:10" x14ac:dyDescent="0.2">
      <c r="A455" s="100"/>
      <c r="B455" s="107"/>
      <c r="C455" s="100"/>
      <c r="D455" s="100"/>
      <c r="E455" s="100" t="s">
        <v>1997</v>
      </c>
      <c r="F455" s="107">
        <v>5</v>
      </c>
      <c r="G455" s="107"/>
      <c r="H455" s="109"/>
      <c r="I455" s="203"/>
      <c r="J455" s="177"/>
    </row>
    <row r="456" spans="1:10" ht="22.5" x14ac:dyDescent="0.2">
      <c r="A456" s="100" t="s">
        <v>1689</v>
      </c>
      <c r="B456" s="107">
        <v>139</v>
      </c>
      <c r="C456" s="100" t="s">
        <v>1676</v>
      </c>
      <c r="D456" s="100" t="s">
        <v>1584</v>
      </c>
      <c r="E456" s="100" t="s">
        <v>583</v>
      </c>
      <c r="F456" s="107">
        <v>0</v>
      </c>
      <c r="G456" s="107" t="s">
        <v>449</v>
      </c>
      <c r="H456" s="108">
        <v>0</v>
      </c>
      <c r="I456" s="195" t="s">
        <v>2478</v>
      </c>
      <c r="J456" s="200" t="s">
        <v>2961</v>
      </c>
    </row>
    <row r="457" spans="1:10" x14ac:dyDescent="0.2">
      <c r="A457" s="100"/>
      <c r="B457" s="107"/>
      <c r="C457" s="100"/>
      <c r="D457" s="100"/>
      <c r="E457" s="100" t="s">
        <v>1996</v>
      </c>
      <c r="F457" s="107">
        <v>1</v>
      </c>
      <c r="G457" s="107"/>
      <c r="H457" s="109"/>
      <c r="I457" s="203"/>
      <c r="J457" s="177"/>
    </row>
    <row r="458" spans="1:10" x14ac:dyDescent="0.2">
      <c r="A458" s="100"/>
      <c r="B458" s="107"/>
      <c r="C458" s="100"/>
      <c r="D458" s="100"/>
      <c r="E458" s="100" t="s">
        <v>1675</v>
      </c>
      <c r="F458" s="107">
        <v>2</v>
      </c>
      <c r="G458" s="107"/>
      <c r="H458" s="109"/>
      <c r="I458" s="203"/>
      <c r="J458" s="177"/>
    </row>
    <row r="459" spans="1:10" x14ac:dyDescent="0.2">
      <c r="A459" s="100"/>
      <c r="B459" s="107"/>
      <c r="C459" s="100"/>
      <c r="D459" s="100"/>
      <c r="E459" s="100" t="s">
        <v>1674</v>
      </c>
      <c r="F459" s="107">
        <v>3</v>
      </c>
      <c r="G459" s="107"/>
      <c r="H459" s="109"/>
      <c r="I459" s="203"/>
      <c r="J459" s="177"/>
    </row>
    <row r="460" spans="1:10" x14ac:dyDescent="0.2">
      <c r="A460" s="100"/>
      <c r="B460" s="107"/>
      <c r="C460" s="100"/>
      <c r="D460" s="100"/>
      <c r="E460" s="100" t="s">
        <v>1673</v>
      </c>
      <c r="F460" s="107">
        <v>4</v>
      </c>
      <c r="G460" s="107"/>
      <c r="H460" s="109"/>
      <c r="I460" s="203"/>
      <c r="J460" s="177"/>
    </row>
    <row r="461" spans="1:10" x14ac:dyDescent="0.2">
      <c r="A461" s="100"/>
      <c r="B461" s="107"/>
      <c r="C461" s="100"/>
      <c r="D461" s="100"/>
      <c r="E461" s="100" t="s">
        <v>1997</v>
      </c>
      <c r="F461" s="107">
        <v>5</v>
      </c>
      <c r="G461" s="107"/>
      <c r="H461" s="109"/>
      <c r="I461" s="203"/>
      <c r="J461" s="177"/>
    </row>
    <row r="462" spans="1:10" ht="22.5" x14ac:dyDescent="0.2">
      <c r="A462" s="100" t="s">
        <v>1690</v>
      </c>
      <c r="B462" s="107">
        <v>140</v>
      </c>
      <c r="C462" s="100" t="s">
        <v>1676</v>
      </c>
      <c r="D462" s="100" t="s">
        <v>1585</v>
      </c>
      <c r="E462" s="100" t="s">
        <v>583</v>
      </c>
      <c r="F462" s="107">
        <v>0</v>
      </c>
      <c r="G462" s="107" t="s">
        <v>449</v>
      </c>
      <c r="H462" s="108">
        <v>0</v>
      </c>
      <c r="I462" s="195" t="s">
        <v>2479</v>
      </c>
      <c r="J462" s="200" t="s">
        <v>2962</v>
      </c>
    </row>
    <row r="463" spans="1:10" x14ac:dyDescent="0.2">
      <c r="A463" s="100"/>
      <c r="B463" s="107"/>
      <c r="C463" s="100"/>
      <c r="D463" s="100"/>
      <c r="E463" s="100" t="s">
        <v>1996</v>
      </c>
      <c r="F463" s="107">
        <v>1</v>
      </c>
      <c r="G463" s="107"/>
      <c r="H463" s="109"/>
      <c r="I463" s="203"/>
      <c r="J463" s="177"/>
    </row>
    <row r="464" spans="1:10" x14ac:dyDescent="0.2">
      <c r="A464" s="100"/>
      <c r="B464" s="107"/>
      <c r="C464" s="100"/>
      <c r="D464" s="100"/>
      <c r="E464" s="100" t="s">
        <v>1675</v>
      </c>
      <c r="F464" s="107">
        <v>2</v>
      </c>
      <c r="G464" s="107"/>
      <c r="H464" s="109"/>
      <c r="I464" s="203"/>
      <c r="J464" s="177"/>
    </row>
    <row r="465" spans="1:10" x14ac:dyDescent="0.2">
      <c r="A465" s="100"/>
      <c r="B465" s="107"/>
      <c r="C465" s="100"/>
      <c r="D465" s="100"/>
      <c r="E465" s="100" t="s">
        <v>1674</v>
      </c>
      <c r="F465" s="107">
        <v>3</v>
      </c>
      <c r="G465" s="107"/>
      <c r="H465" s="109"/>
      <c r="I465" s="203"/>
      <c r="J465" s="177"/>
    </row>
    <row r="466" spans="1:10" x14ac:dyDescent="0.2">
      <c r="A466" s="100"/>
      <c r="B466" s="107"/>
      <c r="C466" s="100"/>
      <c r="D466" s="100"/>
      <c r="E466" s="100" t="s">
        <v>1673</v>
      </c>
      <c r="F466" s="107">
        <v>4</v>
      </c>
      <c r="G466" s="107"/>
      <c r="H466" s="109"/>
      <c r="I466" s="203"/>
      <c r="J466" s="177"/>
    </row>
    <row r="467" spans="1:10" x14ac:dyDescent="0.2">
      <c r="A467" s="100"/>
      <c r="B467" s="107"/>
      <c r="C467" s="100"/>
      <c r="D467" s="100"/>
      <c r="E467" s="100" t="s">
        <v>1997</v>
      </c>
      <c r="F467" s="107">
        <v>5</v>
      </c>
      <c r="G467" s="107"/>
      <c r="H467" s="109"/>
      <c r="I467" s="203"/>
      <c r="J467" s="177"/>
    </row>
    <row r="468" spans="1:10" x14ac:dyDescent="0.2">
      <c r="A468" s="52" t="s">
        <v>1591</v>
      </c>
      <c r="B468" s="55">
        <v>141</v>
      </c>
      <c r="C468" s="52" t="s">
        <v>829</v>
      </c>
      <c r="D468" s="52" t="s">
        <v>1582</v>
      </c>
      <c r="E468" s="52" t="s">
        <v>583</v>
      </c>
      <c r="F468" s="55">
        <v>0</v>
      </c>
      <c r="G468" s="55" t="s">
        <v>449</v>
      </c>
      <c r="H468" s="36">
        <v>0</v>
      </c>
      <c r="I468" s="195" t="s">
        <v>2003</v>
      </c>
      <c r="J468" s="200" t="s">
        <v>2963</v>
      </c>
    </row>
    <row r="469" spans="1:10" x14ac:dyDescent="0.2">
      <c r="A469" s="52"/>
      <c r="B469" s="55"/>
      <c r="C469" s="52"/>
      <c r="D469" s="52"/>
      <c r="E469" s="52" t="s">
        <v>577</v>
      </c>
      <c r="F469" s="55">
        <v>1</v>
      </c>
      <c r="G469" s="55"/>
      <c r="H469" s="97"/>
      <c r="I469" s="203"/>
      <c r="J469" s="177"/>
    </row>
    <row r="470" spans="1:10" x14ac:dyDescent="0.2">
      <c r="A470" s="52"/>
      <c r="B470" s="55"/>
      <c r="C470" s="52"/>
      <c r="D470" s="52"/>
      <c r="E470" s="52" t="s">
        <v>586</v>
      </c>
      <c r="F470" s="55">
        <v>2</v>
      </c>
      <c r="G470" s="55"/>
      <c r="H470" s="97"/>
      <c r="I470" s="203"/>
      <c r="J470" s="177"/>
    </row>
    <row r="471" spans="1:10" x14ac:dyDescent="0.2">
      <c r="A471" s="52" t="s">
        <v>1594</v>
      </c>
      <c r="B471" s="55">
        <v>142</v>
      </c>
      <c r="C471" s="52" t="s">
        <v>829</v>
      </c>
      <c r="D471" s="52" t="s">
        <v>1583</v>
      </c>
      <c r="E471" s="52" t="s">
        <v>583</v>
      </c>
      <c r="F471" s="55">
        <v>0</v>
      </c>
      <c r="G471" s="55" t="s">
        <v>449</v>
      </c>
      <c r="H471" s="36">
        <v>0</v>
      </c>
      <c r="I471" s="195" t="s">
        <v>2004</v>
      </c>
      <c r="J471" s="200" t="s">
        <v>2964</v>
      </c>
    </row>
    <row r="472" spans="1:10" x14ac:dyDescent="0.2">
      <c r="A472" s="52"/>
      <c r="B472" s="55"/>
      <c r="C472" s="52"/>
      <c r="D472" s="52"/>
      <c r="E472" s="52" t="s">
        <v>577</v>
      </c>
      <c r="F472" s="55">
        <v>1</v>
      </c>
      <c r="G472" s="55"/>
      <c r="H472" s="97"/>
      <c r="I472" s="203"/>
      <c r="J472" s="177"/>
    </row>
    <row r="473" spans="1:10" x14ac:dyDescent="0.2">
      <c r="A473" s="52"/>
      <c r="B473" s="55"/>
      <c r="C473" s="52"/>
      <c r="D473" s="52"/>
      <c r="E473" s="52" t="s">
        <v>586</v>
      </c>
      <c r="F473" s="55">
        <v>2</v>
      </c>
      <c r="G473" s="55"/>
      <c r="H473" s="97"/>
      <c r="I473" s="203"/>
      <c r="J473" s="177"/>
    </row>
    <row r="474" spans="1:10" x14ac:dyDescent="0.2">
      <c r="A474" s="52" t="s">
        <v>1593</v>
      </c>
      <c r="B474" s="55">
        <v>143</v>
      </c>
      <c r="C474" s="52" t="s">
        <v>829</v>
      </c>
      <c r="D474" s="52" t="s">
        <v>1584</v>
      </c>
      <c r="E474" s="52" t="s">
        <v>583</v>
      </c>
      <c r="F474" s="55">
        <v>0</v>
      </c>
      <c r="G474" s="55" t="s">
        <v>449</v>
      </c>
      <c r="H474" s="36">
        <v>0</v>
      </c>
      <c r="I474" s="195" t="s">
        <v>2005</v>
      </c>
      <c r="J474" s="200" t="s">
        <v>2965</v>
      </c>
    </row>
    <row r="475" spans="1:10" x14ac:dyDescent="0.2">
      <c r="A475" s="52"/>
      <c r="B475" s="55"/>
      <c r="C475" s="52"/>
      <c r="D475" s="52"/>
      <c r="E475" s="52" t="s">
        <v>577</v>
      </c>
      <c r="F475" s="55">
        <v>1</v>
      </c>
      <c r="G475" s="55"/>
      <c r="H475" s="97"/>
      <c r="I475" s="203"/>
      <c r="J475" s="177"/>
    </row>
    <row r="476" spans="1:10" x14ac:dyDescent="0.2">
      <c r="A476" s="52"/>
      <c r="B476" s="55"/>
      <c r="C476" s="52"/>
      <c r="D476" s="52"/>
      <c r="E476" s="52" t="s">
        <v>586</v>
      </c>
      <c r="F476" s="55">
        <v>2</v>
      </c>
      <c r="G476" s="55"/>
      <c r="H476" s="97"/>
      <c r="I476" s="203"/>
      <c r="J476" s="177"/>
    </row>
    <row r="477" spans="1:10" x14ac:dyDescent="0.2">
      <c r="A477" s="52" t="s">
        <v>1592</v>
      </c>
      <c r="B477" s="55">
        <v>144</v>
      </c>
      <c r="C477" s="52" t="s">
        <v>829</v>
      </c>
      <c r="D477" s="52" t="s">
        <v>1585</v>
      </c>
      <c r="E477" s="52" t="s">
        <v>583</v>
      </c>
      <c r="F477" s="55">
        <v>0</v>
      </c>
      <c r="G477" s="55" t="s">
        <v>449</v>
      </c>
      <c r="H477" s="36">
        <v>0</v>
      </c>
      <c r="I477" s="195" t="s">
        <v>2006</v>
      </c>
      <c r="J477" s="200" t="s">
        <v>2966</v>
      </c>
    </row>
    <row r="478" spans="1:10" x14ac:dyDescent="0.2">
      <c r="A478" s="52"/>
      <c r="B478" s="55"/>
      <c r="C478" s="52"/>
      <c r="D478" s="52"/>
      <c r="E478" s="52" t="s">
        <v>577</v>
      </c>
      <c r="F478" s="55">
        <v>1</v>
      </c>
      <c r="G478" s="55"/>
      <c r="H478" s="97"/>
      <c r="I478" s="203"/>
      <c r="J478" s="177"/>
    </row>
    <row r="479" spans="1:10" x14ac:dyDescent="0.2">
      <c r="A479" s="52"/>
      <c r="B479" s="55"/>
      <c r="C479" s="52"/>
      <c r="D479" s="52"/>
      <c r="E479" s="52" t="s">
        <v>586</v>
      </c>
      <c r="F479" s="55">
        <v>2</v>
      </c>
      <c r="G479" s="55"/>
      <c r="H479" s="97"/>
      <c r="I479" s="203"/>
      <c r="J479" s="177"/>
    </row>
    <row r="480" spans="1:10" x14ac:dyDescent="0.2">
      <c r="A480" s="52" t="s">
        <v>1595</v>
      </c>
      <c r="B480" s="55">
        <v>145</v>
      </c>
      <c r="C480" s="52" t="s">
        <v>1607</v>
      </c>
      <c r="D480" s="52" t="s">
        <v>842</v>
      </c>
      <c r="E480" s="52" t="s">
        <v>583</v>
      </c>
      <c r="F480" s="55">
        <v>0</v>
      </c>
      <c r="G480" s="36" t="s">
        <v>449</v>
      </c>
      <c r="H480" s="36">
        <v>0</v>
      </c>
      <c r="I480" s="195" t="s">
        <v>2476</v>
      </c>
      <c r="J480" s="200" t="s">
        <v>2967</v>
      </c>
    </row>
    <row r="481" spans="1:10" x14ac:dyDescent="0.2">
      <c r="A481" s="52"/>
      <c r="B481" s="55"/>
      <c r="C481" s="52"/>
      <c r="D481" s="52"/>
      <c r="E481" s="52" t="s">
        <v>577</v>
      </c>
      <c r="F481" s="55">
        <v>1</v>
      </c>
      <c r="G481" s="36"/>
      <c r="H481" s="36"/>
      <c r="I481" s="203"/>
      <c r="J481" s="177"/>
    </row>
    <row r="482" spans="1:10" x14ac:dyDescent="0.2">
      <c r="A482" s="52"/>
      <c r="B482" s="55"/>
      <c r="C482" s="52"/>
      <c r="D482" s="52"/>
      <c r="E482" s="52" t="s">
        <v>586</v>
      </c>
      <c r="F482" s="55">
        <v>2</v>
      </c>
      <c r="G482" s="36"/>
      <c r="H482" s="36"/>
      <c r="I482" s="203"/>
      <c r="J482" s="177"/>
    </row>
    <row r="483" spans="1:10" x14ac:dyDescent="0.2">
      <c r="A483" s="52" t="s">
        <v>1596</v>
      </c>
      <c r="B483" s="55">
        <v>146</v>
      </c>
      <c r="C483" s="52" t="s">
        <v>1607</v>
      </c>
      <c r="D483" s="52" t="s">
        <v>843</v>
      </c>
      <c r="E483" s="52" t="s">
        <v>583</v>
      </c>
      <c r="F483" s="55">
        <v>0</v>
      </c>
      <c r="G483" s="36" t="s">
        <v>449</v>
      </c>
      <c r="H483" s="36">
        <v>0</v>
      </c>
      <c r="I483" s="199" t="s">
        <v>3298</v>
      </c>
      <c r="J483" s="200" t="s">
        <v>2968</v>
      </c>
    </row>
    <row r="484" spans="1:10" x14ac:dyDescent="0.2">
      <c r="A484" s="52"/>
      <c r="B484" s="55"/>
      <c r="C484" s="52"/>
      <c r="D484" s="52"/>
      <c r="E484" s="52" t="s">
        <v>577</v>
      </c>
      <c r="F484" s="55">
        <v>1</v>
      </c>
      <c r="G484" s="36"/>
      <c r="H484" s="36"/>
      <c r="I484" s="203"/>
      <c r="J484" s="177"/>
    </row>
    <row r="485" spans="1:10" x14ac:dyDescent="0.2">
      <c r="A485" s="52"/>
      <c r="B485" s="55"/>
      <c r="C485" s="52"/>
      <c r="D485" s="52"/>
      <c r="E485" s="52" t="s">
        <v>586</v>
      </c>
      <c r="F485" s="55">
        <v>2</v>
      </c>
      <c r="G485" s="36"/>
      <c r="H485" s="36"/>
      <c r="I485" s="203"/>
      <c r="J485" s="177"/>
    </row>
    <row r="486" spans="1:10" x14ac:dyDescent="0.2">
      <c r="A486" s="52" t="s">
        <v>1597</v>
      </c>
      <c r="B486" s="55">
        <v>147</v>
      </c>
      <c r="C486" s="52" t="s">
        <v>1607</v>
      </c>
      <c r="D486" s="52" t="s">
        <v>550</v>
      </c>
      <c r="E486" s="52"/>
      <c r="F486" s="55" t="s">
        <v>599</v>
      </c>
      <c r="G486" s="36" t="s">
        <v>446</v>
      </c>
      <c r="H486" s="36">
        <v>0</v>
      </c>
      <c r="I486" s="195" t="s">
        <v>1976</v>
      </c>
      <c r="J486" s="200" t="s">
        <v>2969</v>
      </c>
    </row>
    <row r="487" spans="1:10" x14ac:dyDescent="0.2">
      <c r="A487" s="52" t="s">
        <v>1598</v>
      </c>
      <c r="B487" s="55">
        <v>148</v>
      </c>
      <c r="C487" s="52" t="s">
        <v>1608</v>
      </c>
      <c r="D487" s="52" t="s">
        <v>842</v>
      </c>
      <c r="E487" s="52" t="s">
        <v>583</v>
      </c>
      <c r="F487" s="55">
        <v>0</v>
      </c>
      <c r="G487" s="36" t="s">
        <v>449</v>
      </c>
      <c r="H487" s="36">
        <v>0</v>
      </c>
      <c r="I487" s="195" t="s">
        <v>2477</v>
      </c>
      <c r="J487" s="200" t="s">
        <v>2970</v>
      </c>
    </row>
    <row r="488" spans="1:10" x14ac:dyDescent="0.2">
      <c r="A488" s="52"/>
      <c r="B488" s="55"/>
      <c r="C488" s="52"/>
      <c r="D488" s="52"/>
      <c r="E488" s="52" t="s">
        <v>577</v>
      </c>
      <c r="F488" s="55">
        <v>1</v>
      </c>
      <c r="G488" s="36"/>
      <c r="H488" s="36"/>
      <c r="I488" s="203"/>
      <c r="J488" s="177"/>
    </row>
    <row r="489" spans="1:10" x14ac:dyDescent="0.2">
      <c r="A489" s="52"/>
      <c r="B489" s="55"/>
      <c r="C489" s="52"/>
      <c r="D489" s="52"/>
      <c r="E489" s="52" t="s">
        <v>586</v>
      </c>
      <c r="F489" s="55">
        <v>2</v>
      </c>
      <c r="G489" s="36"/>
      <c r="H489" s="36"/>
      <c r="I489" s="203"/>
      <c r="J489" s="177"/>
    </row>
    <row r="490" spans="1:10" x14ac:dyDescent="0.2">
      <c r="A490" s="52" t="s">
        <v>1599</v>
      </c>
      <c r="B490" s="55">
        <v>149</v>
      </c>
      <c r="C490" s="52" t="s">
        <v>1608</v>
      </c>
      <c r="D490" s="52" t="s">
        <v>843</v>
      </c>
      <c r="E490" s="52" t="s">
        <v>583</v>
      </c>
      <c r="F490" s="55">
        <v>0</v>
      </c>
      <c r="G490" s="36" t="s">
        <v>449</v>
      </c>
      <c r="H490" s="36">
        <v>0</v>
      </c>
      <c r="I490" s="199" t="s">
        <v>3299</v>
      </c>
      <c r="J490" s="200" t="s">
        <v>2971</v>
      </c>
    </row>
    <row r="491" spans="1:10" x14ac:dyDescent="0.2">
      <c r="A491" s="52"/>
      <c r="B491" s="55"/>
      <c r="C491" s="52"/>
      <c r="D491" s="52"/>
      <c r="E491" s="52" t="s">
        <v>577</v>
      </c>
      <c r="F491" s="55">
        <v>1</v>
      </c>
      <c r="G491" s="36"/>
      <c r="H491" s="36"/>
      <c r="I491" s="203"/>
      <c r="J491" s="177"/>
    </row>
    <row r="492" spans="1:10" x14ac:dyDescent="0.2">
      <c r="A492" s="52"/>
      <c r="B492" s="55"/>
      <c r="C492" s="52"/>
      <c r="D492" s="52"/>
      <c r="E492" s="52" t="s">
        <v>586</v>
      </c>
      <c r="F492" s="55">
        <v>2</v>
      </c>
      <c r="G492" s="36"/>
      <c r="H492" s="36"/>
      <c r="I492" s="203"/>
      <c r="J492" s="177"/>
    </row>
    <row r="493" spans="1:10" x14ac:dyDescent="0.2">
      <c r="A493" s="52" t="s">
        <v>1600</v>
      </c>
      <c r="B493" s="55">
        <v>150</v>
      </c>
      <c r="C493" s="52" t="s">
        <v>1608</v>
      </c>
      <c r="D493" s="52" t="s">
        <v>550</v>
      </c>
      <c r="E493" s="52"/>
      <c r="F493" s="55" t="s">
        <v>599</v>
      </c>
      <c r="G493" s="36" t="s">
        <v>446</v>
      </c>
      <c r="H493" s="36">
        <v>0</v>
      </c>
      <c r="I493" s="195" t="s">
        <v>1977</v>
      </c>
      <c r="J493" s="200" t="s">
        <v>2972</v>
      </c>
    </row>
    <row r="494" spans="1:10" x14ac:dyDescent="0.2">
      <c r="A494" s="52" t="s">
        <v>1601</v>
      </c>
      <c r="B494" s="55">
        <v>151</v>
      </c>
      <c r="C494" s="52" t="s">
        <v>1609</v>
      </c>
      <c r="D494" s="52" t="s">
        <v>842</v>
      </c>
      <c r="E494" s="52" t="s">
        <v>583</v>
      </c>
      <c r="F494" s="55">
        <v>0</v>
      </c>
      <c r="G494" s="36" t="s">
        <v>449</v>
      </c>
      <c r="H494" s="36">
        <v>0</v>
      </c>
      <c r="I494" s="195" t="s">
        <v>2478</v>
      </c>
      <c r="J494" s="200" t="s">
        <v>2973</v>
      </c>
    </row>
    <row r="495" spans="1:10" x14ac:dyDescent="0.2">
      <c r="A495" s="52"/>
      <c r="B495" s="55"/>
      <c r="C495" s="52"/>
      <c r="D495" s="52"/>
      <c r="E495" s="52" t="s">
        <v>577</v>
      </c>
      <c r="F495" s="55">
        <v>1</v>
      </c>
      <c r="G495" s="36"/>
      <c r="H495" s="36"/>
      <c r="I495" s="203"/>
      <c r="J495" s="177"/>
    </row>
    <row r="496" spans="1:10" x14ac:dyDescent="0.2">
      <c r="A496" s="52"/>
      <c r="B496" s="55"/>
      <c r="C496" s="52"/>
      <c r="D496" s="52"/>
      <c r="E496" s="52" t="s">
        <v>586</v>
      </c>
      <c r="F496" s="55">
        <v>2</v>
      </c>
      <c r="G496" s="36"/>
      <c r="H496" s="36"/>
      <c r="I496" s="203"/>
      <c r="J496" s="177"/>
    </row>
    <row r="497" spans="1:10" x14ac:dyDescent="0.2">
      <c r="A497" s="52" t="s">
        <v>1602</v>
      </c>
      <c r="B497" s="55">
        <v>152</v>
      </c>
      <c r="C497" s="52" t="s">
        <v>1609</v>
      </c>
      <c r="D497" s="52" t="s">
        <v>843</v>
      </c>
      <c r="E497" s="52" t="s">
        <v>583</v>
      </c>
      <c r="F497" s="55">
        <v>0</v>
      </c>
      <c r="G497" s="36" t="s">
        <v>449</v>
      </c>
      <c r="H497" s="36">
        <v>0</v>
      </c>
      <c r="I497" s="199" t="s">
        <v>3300</v>
      </c>
      <c r="J497" s="200" t="s">
        <v>2974</v>
      </c>
    </row>
    <row r="498" spans="1:10" x14ac:dyDescent="0.2">
      <c r="A498" s="52"/>
      <c r="B498" s="55"/>
      <c r="C498" s="52"/>
      <c r="D498" s="52"/>
      <c r="E498" s="52" t="s">
        <v>577</v>
      </c>
      <c r="F498" s="55">
        <v>1</v>
      </c>
      <c r="G498" s="36"/>
      <c r="H498" s="36"/>
      <c r="I498" s="203"/>
      <c r="J498" s="177"/>
    </row>
    <row r="499" spans="1:10" x14ac:dyDescent="0.2">
      <c r="A499" s="52"/>
      <c r="B499" s="55"/>
      <c r="C499" s="52"/>
      <c r="D499" s="52"/>
      <c r="E499" s="52" t="s">
        <v>586</v>
      </c>
      <c r="F499" s="55">
        <v>2</v>
      </c>
      <c r="G499" s="36"/>
      <c r="H499" s="36"/>
      <c r="I499" s="203"/>
      <c r="J499" s="177"/>
    </row>
    <row r="500" spans="1:10" x14ac:dyDescent="0.2">
      <c r="A500" s="52" t="s">
        <v>1603</v>
      </c>
      <c r="B500" s="55">
        <v>153</v>
      </c>
      <c r="C500" s="52" t="s">
        <v>1609</v>
      </c>
      <c r="D500" s="52" t="s">
        <v>550</v>
      </c>
      <c r="E500" s="52"/>
      <c r="F500" s="55" t="s">
        <v>599</v>
      </c>
      <c r="G500" s="36" t="s">
        <v>446</v>
      </c>
      <c r="H500" s="36">
        <v>0</v>
      </c>
      <c r="I500" s="195" t="s">
        <v>1978</v>
      </c>
      <c r="J500" s="200" t="s">
        <v>2975</v>
      </c>
    </row>
    <row r="501" spans="1:10" ht="22.5" x14ac:dyDescent="0.2">
      <c r="A501" s="52" t="s">
        <v>1604</v>
      </c>
      <c r="B501" s="55">
        <v>154</v>
      </c>
      <c r="C501" s="52" t="s">
        <v>1610</v>
      </c>
      <c r="D501" s="52" t="s">
        <v>842</v>
      </c>
      <c r="E501" s="52" t="s">
        <v>583</v>
      </c>
      <c r="F501" s="55">
        <v>0</v>
      </c>
      <c r="G501" s="36" t="s">
        <v>449</v>
      </c>
      <c r="H501" s="36">
        <v>0</v>
      </c>
      <c r="I501" s="195" t="s">
        <v>2479</v>
      </c>
      <c r="J501" s="200" t="s">
        <v>2976</v>
      </c>
    </row>
    <row r="502" spans="1:10" x14ac:dyDescent="0.2">
      <c r="A502" s="52"/>
      <c r="B502" s="55"/>
      <c r="C502" s="52"/>
      <c r="D502" s="52"/>
      <c r="E502" s="52" t="s">
        <v>577</v>
      </c>
      <c r="F502" s="55">
        <v>1</v>
      </c>
      <c r="G502" s="36"/>
      <c r="H502" s="36"/>
      <c r="I502" s="203"/>
      <c r="J502" s="177"/>
    </row>
    <row r="503" spans="1:10" x14ac:dyDescent="0.2">
      <c r="A503" s="52"/>
      <c r="B503" s="55"/>
      <c r="C503" s="52"/>
      <c r="D503" s="52"/>
      <c r="E503" s="52" t="s">
        <v>586</v>
      </c>
      <c r="F503" s="55">
        <v>2</v>
      </c>
      <c r="G503" s="36"/>
      <c r="H503" s="36"/>
      <c r="I503" s="203"/>
      <c r="J503" s="177"/>
    </row>
    <row r="504" spans="1:10" ht="22.5" x14ac:dyDescent="0.2">
      <c r="A504" s="52" t="s">
        <v>1605</v>
      </c>
      <c r="B504" s="55">
        <v>155</v>
      </c>
      <c r="C504" s="52" t="s">
        <v>1610</v>
      </c>
      <c r="D504" s="52" t="s">
        <v>843</v>
      </c>
      <c r="E504" s="52" t="s">
        <v>583</v>
      </c>
      <c r="F504" s="55">
        <v>0</v>
      </c>
      <c r="G504" s="36" t="s">
        <v>449</v>
      </c>
      <c r="H504" s="36">
        <v>0</v>
      </c>
      <c r="I504" s="199" t="s">
        <v>3301</v>
      </c>
      <c r="J504" s="200" t="s">
        <v>2977</v>
      </c>
    </row>
    <row r="505" spans="1:10" x14ac:dyDescent="0.2">
      <c r="A505" s="52"/>
      <c r="B505" s="55"/>
      <c r="C505" s="52"/>
      <c r="D505" s="52"/>
      <c r="E505" s="52" t="s">
        <v>577</v>
      </c>
      <c r="F505" s="55">
        <v>1</v>
      </c>
      <c r="G505" s="36"/>
      <c r="H505" s="36"/>
      <c r="I505" s="203"/>
      <c r="J505" s="177"/>
    </row>
    <row r="506" spans="1:10" x14ac:dyDescent="0.2">
      <c r="A506" s="52"/>
      <c r="B506" s="55"/>
      <c r="C506" s="52"/>
      <c r="D506" s="52"/>
      <c r="E506" s="52" t="s">
        <v>586</v>
      </c>
      <c r="F506" s="55">
        <v>2</v>
      </c>
      <c r="G506" s="36"/>
      <c r="H506" s="36"/>
      <c r="I506" s="203"/>
      <c r="J506" s="177"/>
    </row>
    <row r="507" spans="1:10" ht="22.5" x14ac:dyDescent="0.2">
      <c r="A507" s="52" t="s">
        <v>1606</v>
      </c>
      <c r="B507" s="55">
        <v>156</v>
      </c>
      <c r="C507" s="52" t="s">
        <v>1610</v>
      </c>
      <c r="D507" s="52" t="s">
        <v>550</v>
      </c>
      <c r="E507" s="52"/>
      <c r="F507" s="55" t="s">
        <v>599</v>
      </c>
      <c r="G507" s="36" t="s">
        <v>446</v>
      </c>
      <c r="H507" s="36">
        <v>0</v>
      </c>
      <c r="I507" s="195" t="s">
        <v>1979</v>
      </c>
      <c r="J507" s="200" t="s">
        <v>2978</v>
      </c>
    </row>
    <row r="508" spans="1:10" x14ac:dyDescent="0.2">
      <c r="A508" s="52" t="s">
        <v>1611</v>
      </c>
      <c r="B508" s="55">
        <v>157</v>
      </c>
      <c r="C508" s="52" t="s">
        <v>1721</v>
      </c>
      <c r="D508" s="52" t="s">
        <v>1612</v>
      </c>
      <c r="E508" s="52"/>
      <c r="F508" s="55" t="s">
        <v>598</v>
      </c>
      <c r="G508" s="55" t="s">
        <v>446</v>
      </c>
      <c r="H508" s="36">
        <v>99</v>
      </c>
      <c r="I508" s="195"/>
      <c r="J508" s="200" t="s">
        <v>2979</v>
      </c>
    </row>
    <row r="509" spans="1:10" x14ac:dyDescent="0.2">
      <c r="A509" s="52" t="s">
        <v>1616</v>
      </c>
      <c r="B509" s="55">
        <v>158</v>
      </c>
      <c r="C509" s="52" t="s">
        <v>1721</v>
      </c>
      <c r="D509" s="52" t="s">
        <v>1613</v>
      </c>
      <c r="E509" s="52"/>
      <c r="F509" s="55" t="s">
        <v>598</v>
      </c>
      <c r="G509" s="55" t="s">
        <v>446</v>
      </c>
      <c r="H509" s="36">
        <v>99</v>
      </c>
      <c r="I509" s="195"/>
      <c r="J509" s="200" t="s">
        <v>2980</v>
      </c>
    </row>
    <row r="510" spans="1:10" x14ac:dyDescent="0.2">
      <c r="A510" s="52" t="s">
        <v>1617</v>
      </c>
      <c r="B510" s="55">
        <v>159</v>
      </c>
      <c r="C510" s="52" t="s">
        <v>1721</v>
      </c>
      <c r="D510" s="52" t="s">
        <v>1614</v>
      </c>
      <c r="E510" s="52"/>
      <c r="F510" s="55" t="s">
        <v>598</v>
      </c>
      <c r="G510" s="55" t="s">
        <v>446</v>
      </c>
      <c r="H510" s="36">
        <v>99</v>
      </c>
      <c r="I510" s="195"/>
      <c r="J510" s="200" t="s">
        <v>2981</v>
      </c>
    </row>
    <row r="511" spans="1:10" x14ac:dyDescent="0.2">
      <c r="A511" s="52" t="s">
        <v>1618</v>
      </c>
      <c r="B511" s="55">
        <v>160</v>
      </c>
      <c r="C511" s="52" t="s">
        <v>1721</v>
      </c>
      <c r="D511" s="52" t="s">
        <v>1615</v>
      </c>
      <c r="E511" s="52"/>
      <c r="F511" s="55" t="s">
        <v>598</v>
      </c>
      <c r="G511" s="55" t="s">
        <v>446</v>
      </c>
      <c r="H511" s="36">
        <v>99</v>
      </c>
      <c r="I511" s="195"/>
      <c r="J511" s="200" t="s">
        <v>2982</v>
      </c>
    </row>
    <row r="512" spans="1:10" x14ac:dyDescent="0.2">
      <c r="A512" s="52" t="s">
        <v>1619</v>
      </c>
      <c r="B512" s="55">
        <v>161</v>
      </c>
      <c r="C512" s="52" t="s">
        <v>1721</v>
      </c>
      <c r="D512" s="52" t="s">
        <v>1630</v>
      </c>
      <c r="E512" s="52"/>
      <c r="F512" s="55" t="s">
        <v>598</v>
      </c>
      <c r="G512" s="55" t="s">
        <v>446</v>
      </c>
      <c r="H512" s="36">
        <v>99</v>
      </c>
      <c r="I512" s="195"/>
      <c r="J512" s="200" t="s">
        <v>2983</v>
      </c>
    </row>
    <row r="513" spans="1:10" x14ac:dyDescent="0.2">
      <c r="A513" s="52" t="s">
        <v>1620</v>
      </c>
      <c r="B513" s="55">
        <v>162</v>
      </c>
      <c r="C513" s="52" t="s">
        <v>1721</v>
      </c>
      <c r="D513" s="52" t="s">
        <v>1631</v>
      </c>
      <c r="E513" s="52"/>
      <c r="F513" s="55" t="s">
        <v>598</v>
      </c>
      <c r="G513" s="55" t="s">
        <v>446</v>
      </c>
      <c r="H513" s="36">
        <v>99</v>
      </c>
      <c r="I513" s="195"/>
      <c r="J513" s="200" t="s">
        <v>2984</v>
      </c>
    </row>
    <row r="514" spans="1:10" x14ac:dyDescent="0.2">
      <c r="A514" s="52" t="s">
        <v>1621</v>
      </c>
      <c r="B514" s="55">
        <v>163</v>
      </c>
      <c r="C514" s="52" t="s">
        <v>1721</v>
      </c>
      <c r="D514" s="52" t="s">
        <v>1632</v>
      </c>
      <c r="E514" s="52"/>
      <c r="F514" s="55" t="s">
        <v>598</v>
      </c>
      <c r="G514" s="55" t="s">
        <v>446</v>
      </c>
      <c r="H514" s="36">
        <v>99</v>
      </c>
      <c r="I514" s="195"/>
      <c r="J514" s="200" t="s">
        <v>2985</v>
      </c>
    </row>
    <row r="515" spans="1:10" x14ac:dyDescent="0.2">
      <c r="A515" s="52" t="s">
        <v>1622</v>
      </c>
      <c r="B515" s="55">
        <v>164</v>
      </c>
      <c r="C515" s="52" t="s">
        <v>1721</v>
      </c>
      <c r="D515" s="52" t="s">
        <v>1633</v>
      </c>
      <c r="E515" s="52"/>
      <c r="F515" s="55" t="s">
        <v>598</v>
      </c>
      <c r="G515" s="55" t="s">
        <v>446</v>
      </c>
      <c r="H515" s="36">
        <v>99</v>
      </c>
      <c r="I515" s="195"/>
      <c r="J515" s="200" t="s">
        <v>2986</v>
      </c>
    </row>
    <row r="516" spans="1:10" x14ac:dyDescent="0.2">
      <c r="A516" s="52" t="s">
        <v>1623</v>
      </c>
      <c r="B516" s="55">
        <v>165</v>
      </c>
      <c r="C516" s="52" t="s">
        <v>1721</v>
      </c>
      <c r="D516" s="52" t="s">
        <v>1634</v>
      </c>
      <c r="E516" s="52"/>
      <c r="F516" s="55" t="s">
        <v>598</v>
      </c>
      <c r="G516" s="55" t="s">
        <v>446</v>
      </c>
      <c r="H516" s="36">
        <v>99</v>
      </c>
      <c r="I516" s="195"/>
      <c r="J516" s="200" t="s">
        <v>2987</v>
      </c>
    </row>
    <row r="517" spans="1:10" ht="22.5" x14ac:dyDescent="0.2">
      <c r="A517" s="52" t="s">
        <v>1624</v>
      </c>
      <c r="B517" s="55">
        <v>166</v>
      </c>
      <c r="C517" s="52" t="s">
        <v>1721</v>
      </c>
      <c r="D517" s="52" t="s">
        <v>1635</v>
      </c>
      <c r="E517" s="52"/>
      <c r="F517" s="55" t="s">
        <v>598</v>
      </c>
      <c r="G517" s="55" t="s">
        <v>446</v>
      </c>
      <c r="H517" s="36">
        <v>99</v>
      </c>
      <c r="I517" s="195"/>
      <c r="J517" s="200" t="s">
        <v>2988</v>
      </c>
    </row>
    <row r="518" spans="1:10" x14ac:dyDescent="0.2">
      <c r="A518" s="52" t="s">
        <v>1625</v>
      </c>
      <c r="B518" s="55">
        <v>167</v>
      </c>
      <c r="C518" s="52" t="s">
        <v>1721</v>
      </c>
      <c r="D518" s="52" t="s">
        <v>1636</v>
      </c>
      <c r="E518" s="52"/>
      <c r="F518" s="55" t="s">
        <v>598</v>
      </c>
      <c r="G518" s="55" t="s">
        <v>446</v>
      </c>
      <c r="H518" s="36">
        <v>99</v>
      </c>
      <c r="I518" s="195"/>
      <c r="J518" s="200" t="s">
        <v>2989</v>
      </c>
    </row>
    <row r="519" spans="1:10" x14ac:dyDescent="0.2">
      <c r="A519" s="52" t="s">
        <v>1626</v>
      </c>
      <c r="B519" s="55">
        <v>168</v>
      </c>
      <c r="C519" s="52" t="s">
        <v>1721</v>
      </c>
      <c r="D519" s="52" t="s">
        <v>1637</v>
      </c>
      <c r="E519" s="52"/>
      <c r="F519" s="55" t="s">
        <v>598</v>
      </c>
      <c r="G519" s="55" t="s">
        <v>446</v>
      </c>
      <c r="H519" s="36">
        <v>99</v>
      </c>
      <c r="I519" s="195"/>
      <c r="J519" s="200" t="s">
        <v>2990</v>
      </c>
    </row>
    <row r="520" spans="1:10" x14ac:dyDescent="0.2">
      <c r="A520" s="52" t="s">
        <v>1627</v>
      </c>
      <c r="B520" s="55">
        <v>169</v>
      </c>
      <c r="C520" s="52" t="s">
        <v>1721</v>
      </c>
      <c r="D520" s="52" t="s">
        <v>1638</v>
      </c>
      <c r="E520" s="52"/>
      <c r="F520" s="55" t="s">
        <v>598</v>
      </c>
      <c r="G520" s="55" t="s">
        <v>446</v>
      </c>
      <c r="H520" s="36">
        <v>99</v>
      </c>
      <c r="I520" s="195"/>
      <c r="J520" s="200" t="s">
        <v>2991</v>
      </c>
    </row>
    <row r="521" spans="1:10" x14ac:dyDescent="0.2">
      <c r="A521" s="52" t="s">
        <v>1628</v>
      </c>
      <c r="B521" s="55">
        <v>170</v>
      </c>
      <c r="C521" s="52" t="s">
        <v>1721</v>
      </c>
      <c r="D521" s="52" t="s">
        <v>1639</v>
      </c>
      <c r="E521" s="52"/>
      <c r="F521" s="55" t="s">
        <v>598</v>
      </c>
      <c r="G521" s="55" t="s">
        <v>446</v>
      </c>
      <c r="H521" s="36">
        <v>99</v>
      </c>
      <c r="I521" s="195"/>
      <c r="J521" s="200" t="s">
        <v>2992</v>
      </c>
    </row>
    <row r="522" spans="1:10" x14ac:dyDescent="0.2">
      <c r="A522" s="52" t="s">
        <v>1629</v>
      </c>
      <c r="B522" s="55">
        <v>171</v>
      </c>
      <c r="C522" s="52" t="s">
        <v>1721</v>
      </c>
      <c r="D522" s="52" t="s">
        <v>1640</v>
      </c>
      <c r="E522" s="52"/>
      <c r="F522" s="55" t="s">
        <v>598</v>
      </c>
      <c r="G522" s="55" t="s">
        <v>446</v>
      </c>
      <c r="H522" s="36">
        <v>99</v>
      </c>
      <c r="I522" s="195"/>
      <c r="J522" s="200" t="s">
        <v>2993</v>
      </c>
    </row>
    <row r="523" spans="1:10" x14ac:dyDescent="0.2">
      <c r="A523" s="100" t="s">
        <v>1641</v>
      </c>
      <c r="B523" s="107">
        <v>172</v>
      </c>
      <c r="C523" s="100" t="s">
        <v>1722</v>
      </c>
      <c r="D523" s="100" t="s">
        <v>1612</v>
      </c>
      <c r="E523" s="100"/>
      <c r="F523" s="107" t="s">
        <v>598</v>
      </c>
      <c r="G523" s="107" t="s">
        <v>446</v>
      </c>
      <c r="H523" s="108">
        <v>99</v>
      </c>
      <c r="I523" s="195"/>
      <c r="J523" s="200" t="s">
        <v>2994</v>
      </c>
    </row>
    <row r="524" spans="1:10" x14ac:dyDescent="0.2">
      <c r="A524" s="100" t="s">
        <v>1642</v>
      </c>
      <c r="B524" s="107">
        <v>173</v>
      </c>
      <c r="C524" s="100" t="s">
        <v>1722</v>
      </c>
      <c r="D524" s="100" t="s">
        <v>1613</v>
      </c>
      <c r="E524" s="100"/>
      <c r="F524" s="107" t="s">
        <v>598</v>
      </c>
      <c r="G524" s="107" t="s">
        <v>446</v>
      </c>
      <c r="H524" s="108">
        <v>99</v>
      </c>
      <c r="I524" s="195"/>
      <c r="J524" s="200" t="s">
        <v>2995</v>
      </c>
    </row>
    <row r="525" spans="1:10" x14ac:dyDescent="0.2">
      <c r="A525" s="100" t="s">
        <v>1643</v>
      </c>
      <c r="B525" s="107">
        <v>174</v>
      </c>
      <c r="C525" s="100" t="s">
        <v>1722</v>
      </c>
      <c r="D525" s="100" t="s">
        <v>1614</v>
      </c>
      <c r="E525" s="100"/>
      <c r="F525" s="107" t="s">
        <v>598</v>
      </c>
      <c r="G525" s="107" t="s">
        <v>446</v>
      </c>
      <c r="H525" s="108">
        <v>99</v>
      </c>
      <c r="I525" s="195"/>
      <c r="J525" s="200" t="s">
        <v>2996</v>
      </c>
    </row>
    <row r="526" spans="1:10" x14ac:dyDescent="0.2">
      <c r="A526" s="100" t="s">
        <v>1644</v>
      </c>
      <c r="B526" s="107">
        <v>175</v>
      </c>
      <c r="C526" s="100" t="s">
        <v>1722</v>
      </c>
      <c r="D526" s="100" t="s">
        <v>1615</v>
      </c>
      <c r="E526" s="100"/>
      <c r="F526" s="107" t="s">
        <v>598</v>
      </c>
      <c r="G526" s="107" t="s">
        <v>446</v>
      </c>
      <c r="H526" s="108">
        <v>99</v>
      </c>
      <c r="I526" s="195"/>
      <c r="J526" s="200" t="s">
        <v>2997</v>
      </c>
    </row>
    <row r="527" spans="1:10" x14ac:dyDescent="0.2">
      <c r="A527" s="100" t="s">
        <v>1645</v>
      </c>
      <c r="B527" s="107">
        <v>176</v>
      </c>
      <c r="C527" s="100" t="s">
        <v>1722</v>
      </c>
      <c r="D527" s="100" t="s">
        <v>1630</v>
      </c>
      <c r="E527" s="100"/>
      <c r="F527" s="107" t="s">
        <v>598</v>
      </c>
      <c r="G527" s="107" t="s">
        <v>446</v>
      </c>
      <c r="H527" s="108">
        <v>99</v>
      </c>
      <c r="I527" s="195"/>
      <c r="J527" s="200" t="s">
        <v>2998</v>
      </c>
    </row>
    <row r="528" spans="1:10" x14ac:dyDescent="0.2">
      <c r="A528" s="100" t="s">
        <v>1646</v>
      </c>
      <c r="B528" s="107">
        <v>177</v>
      </c>
      <c r="C528" s="100" t="s">
        <v>1722</v>
      </c>
      <c r="D528" s="100" t="s">
        <v>1631</v>
      </c>
      <c r="E528" s="100"/>
      <c r="F528" s="107" t="s">
        <v>598</v>
      </c>
      <c r="G528" s="107" t="s">
        <v>446</v>
      </c>
      <c r="H528" s="108">
        <v>99</v>
      </c>
      <c r="I528" s="195"/>
      <c r="J528" s="200" t="s">
        <v>2999</v>
      </c>
    </row>
    <row r="529" spans="1:10" x14ac:dyDescent="0.2">
      <c r="A529" s="100" t="s">
        <v>1647</v>
      </c>
      <c r="B529" s="107">
        <v>178</v>
      </c>
      <c r="C529" s="100" t="s">
        <v>1722</v>
      </c>
      <c r="D529" s="100" t="s">
        <v>1632</v>
      </c>
      <c r="E529" s="100"/>
      <c r="F529" s="107" t="s">
        <v>598</v>
      </c>
      <c r="G529" s="107" t="s">
        <v>446</v>
      </c>
      <c r="H529" s="108">
        <v>99</v>
      </c>
      <c r="I529" s="195"/>
      <c r="J529" s="200" t="s">
        <v>3000</v>
      </c>
    </row>
    <row r="530" spans="1:10" x14ac:dyDescent="0.2">
      <c r="A530" s="100" t="s">
        <v>1648</v>
      </c>
      <c r="B530" s="107">
        <v>179</v>
      </c>
      <c r="C530" s="100" t="s">
        <v>1722</v>
      </c>
      <c r="D530" s="100" t="s">
        <v>1633</v>
      </c>
      <c r="E530" s="100"/>
      <c r="F530" s="107" t="s">
        <v>598</v>
      </c>
      <c r="G530" s="107" t="s">
        <v>446</v>
      </c>
      <c r="H530" s="108">
        <v>99</v>
      </c>
      <c r="I530" s="195"/>
      <c r="J530" s="200" t="s">
        <v>3001</v>
      </c>
    </row>
    <row r="531" spans="1:10" x14ac:dyDescent="0.2">
      <c r="A531" s="100" t="s">
        <v>1649</v>
      </c>
      <c r="B531" s="107">
        <v>180</v>
      </c>
      <c r="C531" s="100" t="s">
        <v>1722</v>
      </c>
      <c r="D531" s="100" t="s">
        <v>1634</v>
      </c>
      <c r="E531" s="100"/>
      <c r="F531" s="107" t="s">
        <v>598</v>
      </c>
      <c r="G531" s="107" t="s">
        <v>446</v>
      </c>
      <c r="H531" s="108">
        <v>99</v>
      </c>
      <c r="I531" s="195"/>
      <c r="J531" s="200" t="s">
        <v>3002</v>
      </c>
    </row>
    <row r="532" spans="1:10" ht="22.5" x14ac:dyDescent="0.2">
      <c r="A532" s="100" t="s">
        <v>1650</v>
      </c>
      <c r="B532" s="107">
        <v>181</v>
      </c>
      <c r="C532" s="100" t="s">
        <v>1722</v>
      </c>
      <c r="D532" s="100" t="s">
        <v>1635</v>
      </c>
      <c r="E532" s="100"/>
      <c r="F532" s="107" t="s">
        <v>598</v>
      </c>
      <c r="G532" s="107" t="s">
        <v>446</v>
      </c>
      <c r="H532" s="108">
        <v>99</v>
      </c>
      <c r="I532" s="195"/>
      <c r="J532" s="200" t="s">
        <v>3003</v>
      </c>
    </row>
    <row r="533" spans="1:10" x14ac:dyDescent="0.2">
      <c r="A533" s="100" t="s">
        <v>1651</v>
      </c>
      <c r="B533" s="107">
        <v>182</v>
      </c>
      <c r="C533" s="100" t="s">
        <v>1722</v>
      </c>
      <c r="D533" s="100" t="s">
        <v>1636</v>
      </c>
      <c r="E533" s="100"/>
      <c r="F533" s="107" t="s">
        <v>598</v>
      </c>
      <c r="G533" s="107" t="s">
        <v>446</v>
      </c>
      <c r="H533" s="108">
        <v>99</v>
      </c>
      <c r="I533" s="195"/>
      <c r="J533" s="200" t="s">
        <v>3004</v>
      </c>
    </row>
    <row r="534" spans="1:10" x14ac:dyDescent="0.2">
      <c r="A534" s="100" t="s">
        <v>1652</v>
      </c>
      <c r="B534" s="107">
        <v>183</v>
      </c>
      <c r="C534" s="100" t="s">
        <v>1722</v>
      </c>
      <c r="D534" s="100" t="s">
        <v>1637</v>
      </c>
      <c r="E534" s="100"/>
      <c r="F534" s="107" t="s">
        <v>598</v>
      </c>
      <c r="G534" s="107" t="s">
        <v>446</v>
      </c>
      <c r="H534" s="108">
        <v>99</v>
      </c>
      <c r="I534" s="195"/>
      <c r="J534" s="200" t="s">
        <v>3005</v>
      </c>
    </row>
    <row r="535" spans="1:10" x14ac:dyDescent="0.2">
      <c r="A535" s="100" t="s">
        <v>1653</v>
      </c>
      <c r="B535" s="107">
        <v>184</v>
      </c>
      <c r="C535" s="100" t="s">
        <v>1722</v>
      </c>
      <c r="D535" s="100" t="s">
        <v>1638</v>
      </c>
      <c r="E535" s="100"/>
      <c r="F535" s="107" t="s">
        <v>598</v>
      </c>
      <c r="G535" s="107" t="s">
        <v>446</v>
      </c>
      <c r="H535" s="108">
        <v>99</v>
      </c>
      <c r="I535" s="195"/>
      <c r="J535" s="200" t="s">
        <v>3006</v>
      </c>
    </row>
    <row r="536" spans="1:10" x14ac:dyDescent="0.2">
      <c r="A536" s="100" t="s">
        <v>1654</v>
      </c>
      <c r="B536" s="107">
        <v>185</v>
      </c>
      <c r="C536" s="100" t="s">
        <v>1722</v>
      </c>
      <c r="D536" s="100" t="s">
        <v>1639</v>
      </c>
      <c r="E536" s="100"/>
      <c r="F536" s="107" t="s">
        <v>598</v>
      </c>
      <c r="G536" s="107" t="s">
        <v>446</v>
      </c>
      <c r="H536" s="108">
        <v>99</v>
      </c>
      <c r="I536" s="195"/>
      <c r="J536" s="200" t="s">
        <v>3007</v>
      </c>
    </row>
    <row r="537" spans="1:10" x14ac:dyDescent="0.2">
      <c r="A537" s="100" t="s">
        <v>1655</v>
      </c>
      <c r="B537" s="107">
        <v>186</v>
      </c>
      <c r="C537" s="100" t="s">
        <v>1722</v>
      </c>
      <c r="D537" s="100" t="s">
        <v>1640</v>
      </c>
      <c r="E537" s="100"/>
      <c r="F537" s="107" t="s">
        <v>598</v>
      </c>
      <c r="G537" s="107" t="s">
        <v>446</v>
      </c>
      <c r="H537" s="108">
        <v>99</v>
      </c>
      <c r="I537" s="195"/>
      <c r="J537" s="200" t="s">
        <v>3008</v>
      </c>
    </row>
    <row r="538" spans="1:10" ht="22.5" x14ac:dyDescent="0.2">
      <c r="A538" s="100" t="s">
        <v>1691</v>
      </c>
      <c r="B538" s="107">
        <v>187</v>
      </c>
      <c r="C538" s="100" t="s">
        <v>2032</v>
      </c>
      <c r="D538" s="100" t="s">
        <v>1612</v>
      </c>
      <c r="E538" s="100" t="s">
        <v>583</v>
      </c>
      <c r="F538" s="107">
        <v>0</v>
      </c>
      <c r="G538" s="107" t="s">
        <v>449</v>
      </c>
      <c r="H538" s="108">
        <v>0</v>
      </c>
      <c r="I538" s="195" t="s">
        <v>2480</v>
      </c>
      <c r="J538" s="200" t="s">
        <v>3009</v>
      </c>
    </row>
    <row r="539" spans="1:10" x14ac:dyDescent="0.2">
      <c r="A539" s="100"/>
      <c r="B539" s="107"/>
      <c r="C539" s="100"/>
      <c r="D539" s="100"/>
      <c r="E539" s="100" t="s">
        <v>1996</v>
      </c>
      <c r="F539" s="107">
        <v>1</v>
      </c>
      <c r="G539" s="107"/>
      <c r="H539" s="194"/>
      <c r="I539" s="203"/>
      <c r="J539" s="177"/>
    </row>
    <row r="540" spans="1:10" x14ac:dyDescent="0.2">
      <c r="A540" s="100"/>
      <c r="B540" s="107"/>
      <c r="C540" s="100"/>
      <c r="D540" s="100"/>
      <c r="E540" s="100" t="s">
        <v>1675</v>
      </c>
      <c r="F540" s="107">
        <v>2</v>
      </c>
      <c r="G540" s="107"/>
      <c r="H540" s="194"/>
      <c r="I540" s="203"/>
      <c r="J540" s="177"/>
    </row>
    <row r="541" spans="1:10" x14ac:dyDescent="0.2">
      <c r="A541" s="100"/>
      <c r="B541" s="107"/>
      <c r="C541" s="100"/>
      <c r="D541" s="100"/>
      <c r="E541" s="100" t="s">
        <v>1674</v>
      </c>
      <c r="F541" s="107">
        <v>3</v>
      </c>
      <c r="G541" s="107"/>
      <c r="H541" s="194"/>
      <c r="I541" s="203"/>
      <c r="J541" s="177"/>
    </row>
    <row r="542" spans="1:10" x14ac:dyDescent="0.2">
      <c r="A542" s="100"/>
      <c r="B542" s="107"/>
      <c r="C542" s="100"/>
      <c r="D542" s="100"/>
      <c r="E542" s="100" t="s">
        <v>1673</v>
      </c>
      <c r="F542" s="107">
        <v>4</v>
      </c>
      <c r="G542" s="107"/>
      <c r="H542" s="194"/>
      <c r="I542" s="203"/>
      <c r="J542" s="177"/>
    </row>
    <row r="543" spans="1:10" x14ac:dyDescent="0.2">
      <c r="A543" s="100"/>
      <c r="B543" s="107"/>
      <c r="C543" s="100"/>
      <c r="D543" s="100"/>
      <c r="E543" s="100" t="s">
        <v>1997</v>
      </c>
      <c r="F543" s="107">
        <v>5</v>
      </c>
      <c r="G543" s="107"/>
      <c r="H543" s="194"/>
      <c r="I543" s="203"/>
      <c r="J543" s="177"/>
    </row>
    <row r="544" spans="1:10" ht="22.5" x14ac:dyDescent="0.2">
      <c r="A544" s="100" t="s">
        <v>1692</v>
      </c>
      <c r="B544" s="107">
        <v>188</v>
      </c>
      <c r="C544" s="100" t="s">
        <v>2032</v>
      </c>
      <c r="D544" s="100" t="s">
        <v>1613</v>
      </c>
      <c r="E544" s="100" t="s">
        <v>583</v>
      </c>
      <c r="F544" s="107">
        <v>0</v>
      </c>
      <c r="G544" s="107" t="s">
        <v>449</v>
      </c>
      <c r="H544" s="108">
        <v>0</v>
      </c>
      <c r="I544" s="195" t="s">
        <v>2494</v>
      </c>
      <c r="J544" s="200" t="s">
        <v>3010</v>
      </c>
    </row>
    <row r="545" spans="1:10" x14ac:dyDescent="0.2">
      <c r="A545" s="100"/>
      <c r="B545" s="107"/>
      <c r="C545" s="100"/>
      <c r="D545" s="100"/>
      <c r="E545" s="100" t="s">
        <v>1996</v>
      </c>
      <c r="F545" s="107">
        <v>1</v>
      </c>
      <c r="G545" s="107"/>
      <c r="H545" s="194"/>
      <c r="I545" s="203"/>
      <c r="J545" s="177"/>
    </row>
    <row r="546" spans="1:10" x14ac:dyDescent="0.2">
      <c r="A546" s="100"/>
      <c r="B546" s="107"/>
      <c r="C546" s="100"/>
      <c r="D546" s="100"/>
      <c r="E546" s="100" t="s">
        <v>1675</v>
      </c>
      <c r="F546" s="107">
        <v>2</v>
      </c>
      <c r="G546" s="107"/>
      <c r="H546" s="194"/>
      <c r="I546" s="203"/>
      <c r="J546" s="177"/>
    </row>
    <row r="547" spans="1:10" x14ac:dyDescent="0.2">
      <c r="A547" s="100"/>
      <c r="B547" s="107"/>
      <c r="C547" s="100"/>
      <c r="D547" s="100"/>
      <c r="E547" s="100" t="s">
        <v>1674</v>
      </c>
      <c r="F547" s="107">
        <v>3</v>
      </c>
      <c r="G547" s="107"/>
      <c r="H547" s="194"/>
      <c r="I547" s="203"/>
      <c r="J547" s="177"/>
    </row>
    <row r="548" spans="1:10" x14ac:dyDescent="0.2">
      <c r="A548" s="100"/>
      <c r="B548" s="107"/>
      <c r="C548" s="100"/>
      <c r="D548" s="100"/>
      <c r="E548" s="100" t="s">
        <v>1673</v>
      </c>
      <c r="F548" s="107">
        <v>4</v>
      </c>
      <c r="G548" s="107"/>
      <c r="H548" s="194"/>
      <c r="I548" s="203"/>
      <c r="J548" s="177"/>
    </row>
    <row r="549" spans="1:10" x14ac:dyDescent="0.2">
      <c r="A549" s="100"/>
      <c r="B549" s="107"/>
      <c r="C549" s="100"/>
      <c r="D549" s="100"/>
      <c r="E549" s="100" t="s">
        <v>1997</v>
      </c>
      <c r="F549" s="107">
        <v>5</v>
      </c>
      <c r="G549" s="107"/>
      <c r="H549" s="194"/>
      <c r="I549" s="203"/>
      <c r="J549" s="177"/>
    </row>
    <row r="550" spans="1:10" ht="22.5" x14ac:dyDescent="0.2">
      <c r="A550" s="100" t="s">
        <v>1693</v>
      </c>
      <c r="B550" s="107">
        <v>189</v>
      </c>
      <c r="C550" s="100" t="s">
        <v>2032</v>
      </c>
      <c r="D550" s="100" t="s">
        <v>1614</v>
      </c>
      <c r="E550" s="100" t="s">
        <v>583</v>
      </c>
      <c r="F550" s="107">
        <v>0</v>
      </c>
      <c r="G550" s="107" t="s">
        <v>449</v>
      </c>
      <c r="H550" s="108">
        <v>0</v>
      </c>
      <c r="I550" s="195" t="s">
        <v>2493</v>
      </c>
      <c r="J550" s="200" t="s">
        <v>3011</v>
      </c>
    </row>
    <row r="551" spans="1:10" x14ac:dyDescent="0.2">
      <c r="A551" s="100"/>
      <c r="B551" s="107"/>
      <c r="C551" s="100"/>
      <c r="D551" s="100"/>
      <c r="E551" s="100" t="s">
        <v>1996</v>
      </c>
      <c r="F551" s="107">
        <v>1</v>
      </c>
      <c r="G551" s="107"/>
      <c r="H551" s="194"/>
      <c r="I551" s="203"/>
      <c r="J551" s="177"/>
    </row>
    <row r="552" spans="1:10" x14ac:dyDescent="0.2">
      <c r="A552" s="100"/>
      <c r="B552" s="107"/>
      <c r="C552" s="100"/>
      <c r="D552" s="100"/>
      <c r="E552" s="100" t="s">
        <v>1675</v>
      </c>
      <c r="F552" s="107">
        <v>2</v>
      </c>
      <c r="G552" s="107"/>
      <c r="H552" s="194"/>
      <c r="I552" s="203"/>
      <c r="J552" s="177"/>
    </row>
    <row r="553" spans="1:10" x14ac:dyDescent="0.2">
      <c r="A553" s="100"/>
      <c r="B553" s="107"/>
      <c r="C553" s="100"/>
      <c r="D553" s="100"/>
      <c r="E553" s="100" t="s">
        <v>1674</v>
      </c>
      <c r="F553" s="107">
        <v>3</v>
      </c>
      <c r="G553" s="107"/>
      <c r="H553" s="194"/>
      <c r="I553" s="203"/>
      <c r="J553" s="177"/>
    </row>
    <row r="554" spans="1:10" x14ac:dyDescent="0.2">
      <c r="A554" s="100"/>
      <c r="B554" s="107"/>
      <c r="C554" s="100"/>
      <c r="D554" s="100"/>
      <c r="E554" s="100" t="s">
        <v>1673</v>
      </c>
      <c r="F554" s="107">
        <v>4</v>
      </c>
      <c r="G554" s="107"/>
      <c r="H554" s="194"/>
      <c r="I554" s="203"/>
      <c r="J554" s="177"/>
    </row>
    <row r="555" spans="1:10" x14ac:dyDescent="0.2">
      <c r="A555" s="100"/>
      <c r="B555" s="107"/>
      <c r="C555" s="100"/>
      <c r="D555" s="100"/>
      <c r="E555" s="100" t="s">
        <v>1997</v>
      </c>
      <c r="F555" s="107">
        <v>5</v>
      </c>
      <c r="G555" s="107"/>
      <c r="H555" s="194"/>
      <c r="I555" s="203"/>
      <c r="J555" s="177"/>
    </row>
    <row r="556" spans="1:10" ht="22.5" x14ac:dyDescent="0.2">
      <c r="A556" s="100" t="s">
        <v>1694</v>
      </c>
      <c r="B556" s="107">
        <v>190</v>
      </c>
      <c r="C556" s="100" t="s">
        <v>2032</v>
      </c>
      <c r="D556" s="100" t="s">
        <v>1615</v>
      </c>
      <c r="E556" s="100" t="s">
        <v>583</v>
      </c>
      <c r="F556" s="107">
        <v>0</v>
      </c>
      <c r="G556" s="107" t="s">
        <v>449</v>
      </c>
      <c r="H556" s="108">
        <v>0</v>
      </c>
      <c r="I556" s="195" t="s">
        <v>2481</v>
      </c>
      <c r="J556" s="200" t="s">
        <v>3012</v>
      </c>
    </row>
    <row r="557" spans="1:10" x14ac:dyDescent="0.2">
      <c r="A557" s="100"/>
      <c r="B557" s="107"/>
      <c r="C557" s="100"/>
      <c r="D557" s="100"/>
      <c r="E557" s="100" t="s">
        <v>1996</v>
      </c>
      <c r="F557" s="107">
        <v>1</v>
      </c>
      <c r="G557" s="107"/>
      <c r="H557" s="194"/>
      <c r="I557" s="203"/>
      <c r="J557" s="177"/>
    </row>
    <row r="558" spans="1:10" x14ac:dyDescent="0.2">
      <c r="A558" s="100"/>
      <c r="B558" s="107"/>
      <c r="C558" s="100"/>
      <c r="D558" s="100"/>
      <c r="E558" s="100" t="s">
        <v>1675</v>
      </c>
      <c r="F558" s="107">
        <v>2</v>
      </c>
      <c r="G558" s="107"/>
      <c r="H558" s="194"/>
      <c r="I558" s="203"/>
      <c r="J558" s="177"/>
    </row>
    <row r="559" spans="1:10" x14ac:dyDescent="0.2">
      <c r="A559" s="100"/>
      <c r="B559" s="107"/>
      <c r="C559" s="100"/>
      <c r="D559" s="100"/>
      <c r="E559" s="100" t="s">
        <v>1674</v>
      </c>
      <c r="F559" s="107">
        <v>3</v>
      </c>
      <c r="G559" s="107"/>
      <c r="H559" s="194"/>
      <c r="I559" s="203"/>
      <c r="J559" s="177"/>
    </row>
    <row r="560" spans="1:10" x14ac:dyDescent="0.2">
      <c r="A560" s="100"/>
      <c r="B560" s="107"/>
      <c r="C560" s="100"/>
      <c r="D560" s="100"/>
      <c r="E560" s="100" t="s">
        <v>1673</v>
      </c>
      <c r="F560" s="107">
        <v>4</v>
      </c>
      <c r="G560" s="107"/>
      <c r="H560" s="194"/>
      <c r="I560" s="203"/>
      <c r="J560" s="177"/>
    </row>
    <row r="561" spans="1:10" x14ac:dyDescent="0.2">
      <c r="A561" s="100"/>
      <c r="B561" s="107"/>
      <c r="C561" s="100"/>
      <c r="D561" s="100"/>
      <c r="E561" s="100" t="s">
        <v>1997</v>
      </c>
      <c r="F561" s="107">
        <v>5</v>
      </c>
      <c r="G561" s="107"/>
      <c r="H561" s="194"/>
      <c r="I561" s="203"/>
      <c r="J561" s="177"/>
    </row>
    <row r="562" spans="1:10" ht="22.5" x14ac:dyDescent="0.2">
      <c r="A562" s="100" t="s">
        <v>1695</v>
      </c>
      <c r="B562" s="107">
        <v>191</v>
      </c>
      <c r="C562" s="100" t="s">
        <v>2032</v>
      </c>
      <c r="D562" s="100" t="s">
        <v>1630</v>
      </c>
      <c r="E562" s="100" t="s">
        <v>583</v>
      </c>
      <c r="F562" s="107">
        <v>0</v>
      </c>
      <c r="G562" s="107" t="s">
        <v>449</v>
      </c>
      <c r="H562" s="108">
        <v>0</v>
      </c>
      <c r="I562" s="195" t="s">
        <v>2482</v>
      </c>
      <c r="J562" s="200" t="s">
        <v>3013</v>
      </c>
    </row>
    <row r="563" spans="1:10" x14ac:dyDescent="0.2">
      <c r="A563" s="100"/>
      <c r="B563" s="107"/>
      <c r="C563" s="100"/>
      <c r="D563" s="100"/>
      <c r="E563" s="100" t="s">
        <v>1996</v>
      </c>
      <c r="F563" s="107">
        <v>1</v>
      </c>
      <c r="G563" s="107"/>
      <c r="H563" s="194"/>
      <c r="I563" s="203"/>
      <c r="J563" s="177"/>
    </row>
    <row r="564" spans="1:10" x14ac:dyDescent="0.2">
      <c r="A564" s="100"/>
      <c r="B564" s="107"/>
      <c r="C564" s="100"/>
      <c r="D564" s="100"/>
      <c r="E564" s="100" t="s">
        <v>1675</v>
      </c>
      <c r="F564" s="107">
        <v>2</v>
      </c>
      <c r="G564" s="107"/>
      <c r="H564" s="194"/>
      <c r="I564" s="203"/>
      <c r="J564" s="177"/>
    </row>
    <row r="565" spans="1:10" x14ac:dyDescent="0.2">
      <c r="A565" s="100"/>
      <c r="B565" s="107"/>
      <c r="C565" s="100"/>
      <c r="D565" s="100"/>
      <c r="E565" s="100" t="s">
        <v>1674</v>
      </c>
      <c r="F565" s="107">
        <v>3</v>
      </c>
      <c r="G565" s="107"/>
      <c r="H565" s="194"/>
      <c r="I565" s="203"/>
      <c r="J565" s="177"/>
    </row>
    <row r="566" spans="1:10" x14ac:dyDescent="0.2">
      <c r="A566" s="100"/>
      <c r="B566" s="107"/>
      <c r="C566" s="100"/>
      <c r="D566" s="100"/>
      <c r="E566" s="100" t="s">
        <v>1673</v>
      </c>
      <c r="F566" s="107">
        <v>4</v>
      </c>
      <c r="G566" s="107"/>
      <c r="H566" s="194"/>
      <c r="I566" s="203"/>
      <c r="J566" s="177"/>
    </row>
    <row r="567" spans="1:10" x14ac:dyDescent="0.2">
      <c r="A567" s="100"/>
      <c r="B567" s="107"/>
      <c r="C567" s="100"/>
      <c r="D567" s="100"/>
      <c r="E567" s="100" t="s">
        <v>1997</v>
      </c>
      <c r="F567" s="107">
        <v>5</v>
      </c>
      <c r="G567" s="107"/>
      <c r="H567" s="194"/>
      <c r="I567" s="203"/>
      <c r="J567" s="177"/>
    </row>
    <row r="568" spans="1:10" ht="22.5" x14ac:dyDescent="0.2">
      <c r="A568" s="100" t="s">
        <v>1696</v>
      </c>
      <c r="B568" s="107">
        <v>192</v>
      </c>
      <c r="C568" s="100" t="s">
        <v>2032</v>
      </c>
      <c r="D568" s="100" t="s">
        <v>1631</v>
      </c>
      <c r="E568" s="100" t="s">
        <v>583</v>
      </c>
      <c r="F568" s="107">
        <v>0</v>
      </c>
      <c r="G568" s="107" t="s">
        <v>449</v>
      </c>
      <c r="H568" s="108">
        <v>0</v>
      </c>
      <c r="I568" s="195" t="s">
        <v>2483</v>
      </c>
      <c r="J568" s="200" t="s">
        <v>3014</v>
      </c>
    </row>
    <row r="569" spans="1:10" x14ac:dyDescent="0.2">
      <c r="A569" s="100"/>
      <c r="B569" s="107"/>
      <c r="C569" s="100"/>
      <c r="D569" s="100"/>
      <c r="E569" s="100" t="s">
        <v>1996</v>
      </c>
      <c r="F569" s="107">
        <v>1</v>
      </c>
      <c r="G569" s="107"/>
      <c r="H569" s="194"/>
      <c r="I569" s="203"/>
      <c r="J569" s="177"/>
    </row>
    <row r="570" spans="1:10" x14ac:dyDescent="0.2">
      <c r="A570" s="100"/>
      <c r="B570" s="107"/>
      <c r="C570" s="100"/>
      <c r="D570" s="100"/>
      <c r="E570" s="100" t="s">
        <v>1675</v>
      </c>
      <c r="F570" s="107">
        <v>2</v>
      </c>
      <c r="G570" s="107"/>
      <c r="H570" s="194"/>
      <c r="I570" s="203"/>
      <c r="J570" s="177"/>
    </row>
    <row r="571" spans="1:10" x14ac:dyDescent="0.2">
      <c r="A571" s="100"/>
      <c r="B571" s="107"/>
      <c r="C571" s="100"/>
      <c r="D571" s="100"/>
      <c r="E571" s="100" t="s">
        <v>1674</v>
      </c>
      <c r="F571" s="107">
        <v>3</v>
      </c>
      <c r="G571" s="107"/>
      <c r="H571" s="194"/>
      <c r="I571" s="203"/>
      <c r="J571" s="177"/>
    </row>
    <row r="572" spans="1:10" x14ac:dyDescent="0.2">
      <c r="A572" s="100"/>
      <c r="B572" s="107"/>
      <c r="C572" s="100"/>
      <c r="D572" s="100"/>
      <c r="E572" s="100" t="s">
        <v>1673</v>
      </c>
      <c r="F572" s="107">
        <v>4</v>
      </c>
      <c r="G572" s="107"/>
      <c r="H572" s="194"/>
      <c r="I572" s="203"/>
      <c r="J572" s="177"/>
    </row>
    <row r="573" spans="1:10" x14ac:dyDescent="0.2">
      <c r="A573" s="100"/>
      <c r="B573" s="107"/>
      <c r="C573" s="100"/>
      <c r="D573" s="100"/>
      <c r="E573" s="100" t="s">
        <v>1997</v>
      </c>
      <c r="F573" s="107">
        <v>5</v>
      </c>
      <c r="G573" s="107"/>
      <c r="H573" s="194"/>
      <c r="I573" s="203"/>
      <c r="J573" s="177"/>
    </row>
    <row r="574" spans="1:10" ht="22.5" x14ac:dyDescent="0.2">
      <c r="A574" s="100" t="s">
        <v>1697</v>
      </c>
      <c r="B574" s="107">
        <v>193</v>
      </c>
      <c r="C574" s="100" t="s">
        <v>2032</v>
      </c>
      <c r="D574" s="100" t="s">
        <v>1632</v>
      </c>
      <c r="E574" s="100" t="s">
        <v>583</v>
      </c>
      <c r="F574" s="107">
        <v>0</v>
      </c>
      <c r="G574" s="107" t="s">
        <v>449</v>
      </c>
      <c r="H574" s="108">
        <v>0</v>
      </c>
      <c r="I574" s="195" t="s">
        <v>2484</v>
      </c>
      <c r="J574" s="200" t="s">
        <v>3015</v>
      </c>
    </row>
    <row r="575" spans="1:10" x14ac:dyDescent="0.2">
      <c r="A575" s="100"/>
      <c r="B575" s="107"/>
      <c r="C575" s="100"/>
      <c r="D575" s="100"/>
      <c r="E575" s="100" t="s">
        <v>1996</v>
      </c>
      <c r="F575" s="107">
        <v>1</v>
      </c>
      <c r="G575" s="107"/>
      <c r="H575" s="194"/>
      <c r="I575" s="203"/>
      <c r="J575" s="177"/>
    </row>
    <row r="576" spans="1:10" x14ac:dyDescent="0.2">
      <c r="A576" s="100"/>
      <c r="B576" s="107"/>
      <c r="C576" s="100"/>
      <c r="D576" s="100"/>
      <c r="E576" s="100" t="s">
        <v>1675</v>
      </c>
      <c r="F576" s="107">
        <v>2</v>
      </c>
      <c r="G576" s="107"/>
      <c r="H576" s="194"/>
      <c r="I576" s="203"/>
      <c r="J576" s="177"/>
    </row>
    <row r="577" spans="1:10" x14ac:dyDescent="0.2">
      <c r="A577" s="100"/>
      <c r="B577" s="107"/>
      <c r="C577" s="100"/>
      <c r="D577" s="100"/>
      <c r="E577" s="100" t="s">
        <v>1674</v>
      </c>
      <c r="F577" s="107">
        <v>3</v>
      </c>
      <c r="G577" s="107"/>
      <c r="H577" s="194"/>
      <c r="I577" s="203"/>
      <c r="J577" s="177"/>
    </row>
    <row r="578" spans="1:10" x14ac:dyDescent="0.2">
      <c r="A578" s="100"/>
      <c r="B578" s="107"/>
      <c r="C578" s="100"/>
      <c r="D578" s="100"/>
      <c r="E578" s="100" t="s">
        <v>1673</v>
      </c>
      <c r="F578" s="107">
        <v>4</v>
      </c>
      <c r="G578" s="107"/>
      <c r="H578" s="194"/>
      <c r="I578" s="203"/>
      <c r="J578" s="177"/>
    </row>
    <row r="579" spans="1:10" x14ac:dyDescent="0.2">
      <c r="A579" s="100"/>
      <c r="B579" s="107"/>
      <c r="C579" s="100"/>
      <c r="D579" s="100"/>
      <c r="E579" s="100" t="s">
        <v>1997</v>
      </c>
      <c r="F579" s="107">
        <v>5</v>
      </c>
      <c r="G579" s="107"/>
      <c r="H579" s="194"/>
      <c r="I579" s="203"/>
      <c r="J579" s="177"/>
    </row>
    <row r="580" spans="1:10" ht="22.5" x14ac:dyDescent="0.2">
      <c r="A580" s="100" t="s">
        <v>1698</v>
      </c>
      <c r="B580" s="107">
        <v>194</v>
      </c>
      <c r="C580" s="100" t="s">
        <v>2032</v>
      </c>
      <c r="D580" s="100" t="s">
        <v>1633</v>
      </c>
      <c r="E580" s="100" t="s">
        <v>583</v>
      </c>
      <c r="F580" s="107">
        <v>0</v>
      </c>
      <c r="G580" s="107" t="s">
        <v>449</v>
      </c>
      <c r="H580" s="108">
        <v>0</v>
      </c>
      <c r="I580" s="195" t="s">
        <v>2485</v>
      </c>
      <c r="J580" s="200" t="s">
        <v>3016</v>
      </c>
    </row>
    <row r="581" spans="1:10" x14ac:dyDescent="0.2">
      <c r="A581" s="100"/>
      <c r="B581" s="107"/>
      <c r="C581" s="100"/>
      <c r="D581" s="100"/>
      <c r="E581" s="100" t="s">
        <v>1996</v>
      </c>
      <c r="F581" s="107">
        <v>1</v>
      </c>
      <c r="G581" s="107"/>
      <c r="H581" s="194"/>
      <c r="I581" s="203"/>
      <c r="J581" s="177"/>
    </row>
    <row r="582" spans="1:10" x14ac:dyDescent="0.2">
      <c r="A582" s="100"/>
      <c r="B582" s="107"/>
      <c r="C582" s="100"/>
      <c r="D582" s="100"/>
      <c r="E582" s="100" t="s">
        <v>1675</v>
      </c>
      <c r="F582" s="107">
        <v>2</v>
      </c>
      <c r="G582" s="107"/>
      <c r="H582" s="194"/>
      <c r="I582" s="203"/>
      <c r="J582" s="177"/>
    </row>
    <row r="583" spans="1:10" x14ac:dyDescent="0.2">
      <c r="A583" s="100"/>
      <c r="B583" s="107"/>
      <c r="C583" s="100"/>
      <c r="D583" s="100"/>
      <c r="E583" s="100" t="s">
        <v>1674</v>
      </c>
      <c r="F583" s="107">
        <v>3</v>
      </c>
      <c r="G583" s="107"/>
      <c r="H583" s="194"/>
      <c r="I583" s="203"/>
      <c r="J583" s="177"/>
    </row>
    <row r="584" spans="1:10" x14ac:dyDescent="0.2">
      <c r="A584" s="100"/>
      <c r="B584" s="107"/>
      <c r="C584" s="100"/>
      <c r="D584" s="100"/>
      <c r="E584" s="100" t="s">
        <v>1673</v>
      </c>
      <c r="F584" s="107">
        <v>4</v>
      </c>
      <c r="G584" s="107"/>
      <c r="H584" s="194"/>
      <c r="I584" s="203"/>
      <c r="J584" s="177"/>
    </row>
    <row r="585" spans="1:10" x14ac:dyDescent="0.2">
      <c r="A585" s="100"/>
      <c r="B585" s="107"/>
      <c r="C585" s="100"/>
      <c r="D585" s="100"/>
      <c r="E585" s="100" t="s">
        <v>1997</v>
      </c>
      <c r="F585" s="107">
        <v>5</v>
      </c>
      <c r="G585" s="107"/>
      <c r="H585" s="194"/>
      <c r="I585" s="203"/>
      <c r="J585" s="177"/>
    </row>
    <row r="586" spans="1:10" ht="22.5" x14ac:dyDescent="0.2">
      <c r="A586" s="100" t="s">
        <v>1699</v>
      </c>
      <c r="B586" s="107">
        <v>195</v>
      </c>
      <c r="C586" s="100" t="s">
        <v>2032</v>
      </c>
      <c r="D586" s="100" t="s">
        <v>1634</v>
      </c>
      <c r="E586" s="100" t="s">
        <v>583</v>
      </c>
      <c r="F586" s="107">
        <v>0</v>
      </c>
      <c r="G586" s="107" t="s">
        <v>449</v>
      </c>
      <c r="H586" s="108">
        <v>0</v>
      </c>
      <c r="I586" s="195" t="s">
        <v>2486</v>
      </c>
      <c r="J586" s="200" t="s">
        <v>3017</v>
      </c>
    </row>
    <row r="587" spans="1:10" x14ac:dyDescent="0.2">
      <c r="A587" s="100"/>
      <c r="B587" s="107"/>
      <c r="C587" s="100"/>
      <c r="D587" s="100"/>
      <c r="E587" s="100" t="s">
        <v>1996</v>
      </c>
      <c r="F587" s="107">
        <v>1</v>
      </c>
      <c r="G587" s="107"/>
      <c r="H587" s="194"/>
      <c r="I587" s="203"/>
      <c r="J587" s="177"/>
    </row>
    <row r="588" spans="1:10" x14ac:dyDescent="0.2">
      <c r="A588" s="100"/>
      <c r="B588" s="107"/>
      <c r="C588" s="100"/>
      <c r="D588" s="100"/>
      <c r="E588" s="100" t="s">
        <v>1675</v>
      </c>
      <c r="F588" s="107">
        <v>2</v>
      </c>
      <c r="G588" s="107"/>
      <c r="H588" s="194"/>
      <c r="I588" s="203"/>
      <c r="J588" s="177"/>
    </row>
    <row r="589" spans="1:10" x14ac:dyDescent="0.2">
      <c r="A589" s="100"/>
      <c r="B589" s="107"/>
      <c r="C589" s="100"/>
      <c r="D589" s="100"/>
      <c r="E589" s="100" t="s">
        <v>1674</v>
      </c>
      <c r="F589" s="107">
        <v>3</v>
      </c>
      <c r="G589" s="107"/>
      <c r="H589" s="194"/>
      <c r="I589" s="203"/>
      <c r="J589" s="177"/>
    </row>
    <row r="590" spans="1:10" x14ac:dyDescent="0.2">
      <c r="A590" s="100"/>
      <c r="B590" s="107"/>
      <c r="C590" s="100"/>
      <c r="D590" s="100"/>
      <c r="E590" s="100" t="s">
        <v>1673</v>
      </c>
      <c r="F590" s="107">
        <v>4</v>
      </c>
      <c r="G590" s="107"/>
      <c r="H590" s="194"/>
      <c r="I590" s="203"/>
      <c r="J590" s="177"/>
    </row>
    <row r="591" spans="1:10" x14ac:dyDescent="0.2">
      <c r="A591" s="100"/>
      <c r="B591" s="107"/>
      <c r="C591" s="100"/>
      <c r="D591" s="100"/>
      <c r="E591" s="100" t="s">
        <v>1997</v>
      </c>
      <c r="F591" s="107">
        <v>5</v>
      </c>
      <c r="G591" s="107"/>
      <c r="H591" s="194"/>
      <c r="I591" s="203"/>
      <c r="J591" s="177"/>
    </row>
    <row r="592" spans="1:10" ht="22.5" x14ac:dyDescent="0.2">
      <c r="A592" s="100" t="s">
        <v>1700</v>
      </c>
      <c r="B592" s="107">
        <v>196</v>
      </c>
      <c r="C592" s="100" t="s">
        <v>2032</v>
      </c>
      <c r="D592" s="100" t="s">
        <v>1635</v>
      </c>
      <c r="E592" s="100" t="s">
        <v>583</v>
      </c>
      <c r="F592" s="107">
        <v>0</v>
      </c>
      <c r="G592" s="107" t="s">
        <v>449</v>
      </c>
      <c r="H592" s="108">
        <v>0</v>
      </c>
      <c r="I592" s="195" t="s">
        <v>2487</v>
      </c>
      <c r="J592" s="200" t="s">
        <v>3018</v>
      </c>
    </row>
    <row r="593" spans="1:10" x14ac:dyDescent="0.2">
      <c r="A593" s="100"/>
      <c r="B593" s="107"/>
      <c r="C593" s="100"/>
      <c r="D593" s="100"/>
      <c r="E593" s="100" t="s">
        <v>1996</v>
      </c>
      <c r="F593" s="107">
        <v>1</v>
      </c>
      <c r="G593" s="107"/>
      <c r="H593" s="194"/>
      <c r="I593" s="203"/>
      <c r="J593" s="177"/>
    </row>
    <row r="594" spans="1:10" x14ac:dyDescent="0.2">
      <c r="A594" s="100"/>
      <c r="B594" s="107"/>
      <c r="C594" s="100"/>
      <c r="D594" s="100"/>
      <c r="E594" s="100" t="s">
        <v>1675</v>
      </c>
      <c r="F594" s="107">
        <v>2</v>
      </c>
      <c r="G594" s="107"/>
      <c r="H594" s="194"/>
      <c r="I594" s="203"/>
      <c r="J594" s="177"/>
    </row>
    <row r="595" spans="1:10" x14ac:dyDescent="0.2">
      <c r="A595" s="100"/>
      <c r="B595" s="107"/>
      <c r="C595" s="100"/>
      <c r="D595" s="100"/>
      <c r="E595" s="100" t="s">
        <v>1674</v>
      </c>
      <c r="F595" s="107">
        <v>3</v>
      </c>
      <c r="G595" s="107"/>
      <c r="H595" s="194"/>
      <c r="I595" s="203"/>
      <c r="J595" s="177"/>
    </row>
    <row r="596" spans="1:10" x14ac:dyDescent="0.2">
      <c r="A596" s="100"/>
      <c r="B596" s="107"/>
      <c r="C596" s="100"/>
      <c r="D596" s="100"/>
      <c r="E596" s="100" t="s">
        <v>1673</v>
      </c>
      <c r="F596" s="107">
        <v>4</v>
      </c>
      <c r="G596" s="107"/>
      <c r="H596" s="194"/>
      <c r="I596" s="203"/>
      <c r="J596" s="177"/>
    </row>
    <row r="597" spans="1:10" x14ac:dyDescent="0.2">
      <c r="A597" s="100"/>
      <c r="B597" s="107"/>
      <c r="C597" s="100"/>
      <c r="D597" s="100"/>
      <c r="E597" s="100" t="s">
        <v>1997</v>
      </c>
      <c r="F597" s="107">
        <v>5</v>
      </c>
      <c r="G597" s="107"/>
      <c r="H597" s="194"/>
      <c r="I597" s="203"/>
      <c r="J597" s="177"/>
    </row>
    <row r="598" spans="1:10" ht="22.5" x14ac:dyDescent="0.2">
      <c r="A598" s="100" t="s">
        <v>1701</v>
      </c>
      <c r="B598" s="107">
        <v>197</v>
      </c>
      <c r="C598" s="100" t="s">
        <v>2032</v>
      </c>
      <c r="D598" s="100" t="s">
        <v>1636</v>
      </c>
      <c r="E598" s="100" t="s">
        <v>583</v>
      </c>
      <c r="F598" s="107">
        <v>0</v>
      </c>
      <c r="G598" s="107" t="s">
        <v>449</v>
      </c>
      <c r="H598" s="108">
        <v>0</v>
      </c>
      <c r="I598" s="195" t="s">
        <v>2488</v>
      </c>
      <c r="J598" s="200" t="s">
        <v>3019</v>
      </c>
    </row>
    <row r="599" spans="1:10" x14ac:dyDescent="0.2">
      <c r="A599" s="100"/>
      <c r="B599" s="107"/>
      <c r="C599" s="100"/>
      <c r="D599" s="100"/>
      <c r="E599" s="100" t="s">
        <v>1996</v>
      </c>
      <c r="F599" s="107">
        <v>1</v>
      </c>
      <c r="G599" s="107"/>
      <c r="H599" s="194"/>
      <c r="I599" s="203"/>
      <c r="J599" s="177"/>
    </row>
    <row r="600" spans="1:10" x14ac:dyDescent="0.2">
      <c r="A600" s="100"/>
      <c r="B600" s="107"/>
      <c r="C600" s="100"/>
      <c r="D600" s="100"/>
      <c r="E600" s="100" t="s">
        <v>1675</v>
      </c>
      <c r="F600" s="107">
        <v>2</v>
      </c>
      <c r="G600" s="107"/>
      <c r="H600" s="194"/>
      <c r="I600" s="203"/>
      <c r="J600" s="177"/>
    </row>
    <row r="601" spans="1:10" x14ac:dyDescent="0.2">
      <c r="A601" s="100"/>
      <c r="B601" s="107"/>
      <c r="C601" s="100"/>
      <c r="D601" s="100"/>
      <c r="E601" s="100" t="s">
        <v>1674</v>
      </c>
      <c r="F601" s="107">
        <v>3</v>
      </c>
      <c r="G601" s="107"/>
      <c r="H601" s="194"/>
      <c r="I601" s="203"/>
      <c r="J601" s="177"/>
    </row>
    <row r="602" spans="1:10" x14ac:dyDescent="0.2">
      <c r="A602" s="100"/>
      <c r="B602" s="107"/>
      <c r="C602" s="100"/>
      <c r="D602" s="100"/>
      <c r="E602" s="100" t="s">
        <v>1673</v>
      </c>
      <c r="F602" s="107">
        <v>4</v>
      </c>
      <c r="G602" s="107"/>
      <c r="H602" s="194"/>
      <c r="I602" s="203"/>
      <c r="J602" s="177"/>
    </row>
    <row r="603" spans="1:10" x14ac:dyDescent="0.2">
      <c r="A603" s="100"/>
      <c r="B603" s="107"/>
      <c r="C603" s="100"/>
      <c r="D603" s="100"/>
      <c r="E603" s="100" t="s">
        <v>1997</v>
      </c>
      <c r="F603" s="107">
        <v>5</v>
      </c>
      <c r="G603" s="107"/>
      <c r="H603" s="194"/>
      <c r="I603" s="203"/>
      <c r="J603" s="177"/>
    </row>
    <row r="604" spans="1:10" ht="22.5" x14ac:dyDescent="0.2">
      <c r="A604" s="100" t="s">
        <v>1702</v>
      </c>
      <c r="B604" s="107">
        <v>198</v>
      </c>
      <c r="C604" s="100" t="s">
        <v>2032</v>
      </c>
      <c r="D604" s="100" t="s">
        <v>1637</v>
      </c>
      <c r="E604" s="100" t="s">
        <v>583</v>
      </c>
      <c r="F604" s="107">
        <v>0</v>
      </c>
      <c r="G604" s="107" t="s">
        <v>449</v>
      </c>
      <c r="H604" s="108">
        <v>0</v>
      </c>
      <c r="I604" s="195" t="s">
        <v>2489</v>
      </c>
      <c r="J604" s="200" t="s">
        <v>3020</v>
      </c>
    </row>
    <row r="605" spans="1:10" x14ac:dyDescent="0.2">
      <c r="A605" s="100"/>
      <c r="B605" s="107"/>
      <c r="C605" s="100"/>
      <c r="D605" s="100"/>
      <c r="E605" s="100" t="s">
        <v>1996</v>
      </c>
      <c r="F605" s="107">
        <v>1</v>
      </c>
      <c r="G605" s="107"/>
      <c r="H605" s="194"/>
      <c r="I605" s="203"/>
      <c r="J605" s="177"/>
    </row>
    <row r="606" spans="1:10" x14ac:dyDescent="0.2">
      <c r="A606" s="100"/>
      <c r="B606" s="107"/>
      <c r="C606" s="100"/>
      <c r="D606" s="100"/>
      <c r="E606" s="100" t="s">
        <v>1675</v>
      </c>
      <c r="F606" s="107">
        <v>2</v>
      </c>
      <c r="G606" s="107"/>
      <c r="H606" s="194"/>
      <c r="I606" s="203"/>
      <c r="J606" s="177"/>
    </row>
    <row r="607" spans="1:10" x14ac:dyDescent="0.2">
      <c r="A607" s="100"/>
      <c r="B607" s="107"/>
      <c r="C607" s="100"/>
      <c r="D607" s="100"/>
      <c r="E607" s="100" t="s">
        <v>1674</v>
      </c>
      <c r="F607" s="107">
        <v>3</v>
      </c>
      <c r="G607" s="107"/>
      <c r="H607" s="194"/>
      <c r="I607" s="203"/>
      <c r="J607" s="177"/>
    </row>
    <row r="608" spans="1:10" x14ac:dyDescent="0.2">
      <c r="A608" s="100"/>
      <c r="B608" s="107"/>
      <c r="C608" s="100"/>
      <c r="D608" s="100"/>
      <c r="E608" s="100" t="s">
        <v>1673</v>
      </c>
      <c r="F608" s="107">
        <v>4</v>
      </c>
      <c r="G608" s="107"/>
      <c r="H608" s="194"/>
      <c r="I608" s="203"/>
      <c r="J608" s="177"/>
    </row>
    <row r="609" spans="1:10" x14ac:dyDescent="0.2">
      <c r="A609" s="100"/>
      <c r="B609" s="107"/>
      <c r="C609" s="100"/>
      <c r="D609" s="100"/>
      <c r="E609" s="100" t="s">
        <v>1997</v>
      </c>
      <c r="F609" s="107">
        <v>5</v>
      </c>
      <c r="G609" s="107"/>
      <c r="H609" s="194"/>
      <c r="I609" s="203"/>
      <c r="J609" s="177"/>
    </row>
    <row r="610" spans="1:10" ht="22.5" x14ac:dyDescent="0.2">
      <c r="A610" s="100" t="s">
        <v>1703</v>
      </c>
      <c r="B610" s="107">
        <v>199</v>
      </c>
      <c r="C610" s="100" t="s">
        <v>2032</v>
      </c>
      <c r="D610" s="100" t="s">
        <v>1638</v>
      </c>
      <c r="E610" s="100" t="s">
        <v>583</v>
      </c>
      <c r="F610" s="107">
        <v>0</v>
      </c>
      <c r="G610" s="107" t="s">
        <v>449</v>
      </c>
      <c r="H610" s="108">
        <v>0</v>
      </c>
      <c r="I610" s="195" t="s">
        <v>2490</v>
      </c>
      <c r="J610" s="200" t="s">
        <v>3021</v>
      </c>
    </row>
    <row r="611" spans="1:10" x14ac:dyDescent="0.2">
      <c r="A611" s="100"/>
      <c r="B611" s="107"/>
      <c r="C611" s="100"/>
      <c r="D611" s="100"/>
      <c r="E611" s="100" t="s">
        <v>1996</v>
      </c>
      <c r="F611" s="107">
        <v>1</v>
      </c>
      <c r="G611" s="107"/>
      <c r="H611" s="194"/>
      <c r="I611" s="203"/>
      <c r="J611" s="177"/>
    </row>
    <row r="612" spans="1:10" x14ac:dyDescent="0.2">
      <c r="A612" s="100"/>
      <c r="B612" s="107"/>
      <c r="C612" s="100"/>
      <c r="D612" s="100"/>
      <c r="E612" s="100" t="s">
        <v>1675</v>
      </c>
      <c r="F612" s="107">
        <v>2</v>
      </c>
      <c r="G612" s="107"/>
      <c r="H612" s="194"/>
      <c r="I612" s="203"/>
      <c r="J612" s="177"/>
    </row>
    <row r="613" spans="1:10" x14ac:dyDescent="0.2">
      <c r="A613" s="100"/>
      <c r="B613" s="107"/>
      <c r="C613" s="100"/>
      <c r="D613" s="100"/>
      <c r="E613" s="100" t="s">
        <v>1674</v>
      </c>
      <c r="F613" s="107">
        <v>3</v>
      </c>
      <c r="G613" s="107"/>
      <c r="H613" s="194"/>
      <c r="I613" s="203"/>
      <c r="J613" s="177"/>
    </row>
    <row r="614" spans="1:10" x14ac:dyDescent="0.2">
      <c r="A614" s="100"/>
      <c r="B614" s="107"/>
      <c r="C614" s="100"/>
      <c r="D614" s="100"/>
      <c r="E614" s="100" t="s">
        <v>1673</v>
      </c>
      <c r="F614" s="107">
        <v>4</v>
      </c>
      <c r="G614" s="107"/>
      <c r="H614" s="194"/>
      <c r="I614" s="203"/>
      <c r="J614" s="177"/>
    </row>
    <row r="615" spans="1:10" x14ac:dyDescent="0.2">
      <c r="A615" s="100"/>
      <c r="B615" s="107"/>
      <c r="C615" s="100"/>
      <c r="D615" s="100"/>
      <c r="E615" s="100" t="s">
        <v>1997</v>
      </c>
      <c r="F615" s="107">
        <v>5</v>
      </c>
      <c r="G615" s="107"/>
      <c r="H615" s="194"/>
      <c r="I615" s="203"/>
      <c r="J615" s="177"/>
    </row>
    <row r="616" spans="1:10" ht="22.5" x14ac:dyDescent="0.2">
      <c r="A616" s="100" t="s">
        <v>1704</v>
      </c>
      <c r="B616" s="107">
        <v>200</v>
      </c>
      <c r="C616" s="100" t="s">
        <v>2032</v>
      </c>
      <c r="D616" s="100" t="s">
        <v>1639</v>
      </c>
      <c r="E616" s="100" t="s">
        <v>583</v>
      </c>
      <c r="F616" s="107">
        <v>0</v>
      </c>
      <c r="G616" s="107" t="s">
        <v>449</v>
      </c>
      <c r="H616" s="108">
        <v>0</v>
      </c>
      <c r="I616" s="195" t="s">
        <v>2491</v>
      </c>
      <c r="J616" s="200" t="s">
        <v>3022</v>
      </c>
    </row>
    <row r="617" spans="1:10" x14ac:dyDescent="0.2">
      <c r="A617" s="100"/>
      <c r="B617" s="107"/>
      <c r="C617" s="100"/>
      <c r="D617" s="100"/>
      <c r="E617" s="100" t="s">
        <v>1996</v>
      </c>
      <c r="F617" s="107">
        <v>1</v>
      </c>
      <c r="G617" s="107"/>
      <c r="H617" s="194"/>
      <c r="I617" s="203"/>
      <c r="J617" s="177"/>
    </row>
    <row r="618" spans="1:10" x14ac:dyDescent="0.2">
      <c r="A618" s="100"/>
      <c r="B618" s="107"/>
      <c r="C618" s="100"/>
      <c r="D618" s="100"/>
      <c r="E618" s="100" t="s">
        <v>1675</v>
      </c>
      <c r="F618" s="107">
        <v>2</v>
      </c>
      <c r="G618" s="107"/>
      <c r="H618" s="194"/>
      <c r="I618" s="203"/>
      <c r="J618" s="177"/>
    </row>
    <row r="619" spans="1:10" x14ac:dyDescent="0.2">
      <c r="A619" s="100"/>
      <c r="B619" s="107"/>
      <c r="C619" s="100"/>
      <c r="D619" s="100"/>
      <c r="E619" s="100" t="s">
        <v>1674</v>
      </c>
      <c r="F619" s="107">
        <v>3</v>
      </c>
      <c r="G619" s="107"/>
      <c r="H619" s="194"/>
      <c r="I619" s="203"/>
      <c r="J619" s="177"/>
    </row>
    <row r="620" spans="1:10" x14ac:dyDescent="0.2">
      <c r="A620" s="100"/>
      <c r="B620" s="107"/>
      <c r="C620" s="100"/>
      <c r="D620" s="100"/>
      <c r="E620" s="100" t="s">
        <v>1673</v>
      </c>
      <c r="F620" s="107">
        <v>4</v>
      </c>
      <c r="G620" s="107"/>
      <c r="H620" s="194"/>
      <c r="I620" s="203"/>
      <c r="J620" s="177"/>
    </row>
    <row r="621" spans="1:10" x14ac:dyDescent="0.2">
      <c r="A621" s="100"/>
      <c r="B621" s="107"/>
      <c r="C621" s="100"/>
      <c r="D621" s="100"/>
      <c r="E621" s="100" t="s">
        <v>1997</v>
      </c>
      <c r="F621" s="107">
        <v>5</v>
      </c>
      <c r="G621" s="107"/>
      <c r="H621" s="194"/>
      <c r="I621" s="203"/>
      <c r="J621" s="177"/>
    </row>
    <row r="622" spans="1:10" ht="22.5" x14ac:dyDescent="0.2">
      <c r="A622" s="100" t="s">
        <v>1705</v>
      </c>
      <c r="B622" s="107">
        <v>201</v>
      </c>
      <c r="C622" s="100" t="s">
        <v>2032</v>
      </c>
      <c r="D622" s="100" t="s">
        <v>1640</v>
      </c>
      <c r="E622" s="100" t="s">
        <v>583</v>
      </c>
      <c r="F622" s="107">
        <v>0</v>
      </c>
      <c r="G622" s="107" t="s">
        <v>449</v>
      </c>
      <c r="H622" s="108">
        <v>0</v>
      </c>
      <c r="I622" s="195" t="s">
        <v>2492</v>
      </c>
      <c r="J622" s="200" t="s">
        <v>3023</v>
      </c>
    </row>
    <row r="623" spans="1:10" x14ac:dyDescent="0.2">
      <c r="A623" s="100"/>
      <c r="B623" s="107"/>
      <c r="C623" s="100"/>
      <c r="D623" s="100"/>
      <c r="E623" s="100" t="s">
        <v>1996</v>
      </c>
      <c r="F623" s="107">
        <v>1</v>
      </c>
      <c r="G623" s="107"/>
      <c r="H623" s="194"/>
      <c r="I623" s="203"/>
      <c r="J623" s="177"/>
    </row>
    <row r="624" spans="1:10" x14ac:dyDescent="0.2">
      <c r="A624" s="100"/>
      <c r="B624" s="107"/>
      <c r="C624" s="100"/>
      <c r="D624" s="100"/>
      <c r="E624" s="100" t="s">
        <v>1675</v>
      </c>
      <c r="F624" s="107">
        <v>2</v>
      </c>
      <c r="G624" s="107"/>
      <c r="H624" s="194"/>
      <c r="I624" s="203"/>
      <c r="J624" s="177"/>
    </row>
    <row r="625" spans="1:10" x14ac:dyDescent="0.2">
      <c r="A625" s="100"/>
      <c r="B625" s="107"/>
      <c r="C625" s="100"/>
      <c r="D625" s="100"/>
      <c r="E625" s="100" t="s">
        <v>1674</v>
      </c>
      <c r="F625" s="107">
        <v>3</v>
      </c>
      <c r="G625" s="107"/>
      <c r="H625" s="194"/>
      <c r="I625" s="203"/>
      <c r="J625" s="177"/>
    </row>
    <row r="626" spans="1:10" x14ac:dyDescent="0.2">
      <c r="A626" s="100"/>
      <c r="B626" s="107"/>
      <c r="C626" s="100"/>
      <c r="D626" s="100"/>
      <c r="E626" s="100" t="s">
        <v>1673</v>
      </c>
      <c r="F626" s="107">
        <v>4</v>
      </c>
      <c r="G626" s="107"/>
      <c r="H626" s="194"/>
      <c r="I626" s="203"/>
      <c r="J626" s="177"/>
    </row>
    <row r="627" spans="1:10" x14ac:dyDescent="0.2">
      <c r="A627" s="100"/>
      <c r="B627" s="107"/>
      <c r="C627" s="100"/>
      <c r="D627" s="100"/>
      <c r="E627" s="100" t="s">
        <v>1997</v>
      </c>
      <c r="F627" s="107">
        <v>5</v>
      </c>
      <c r="G627" s="107"/>
      <c r="H627" s="194"/>
      <c r="I627" s="203"/>
      <c r="J627" s="177"/>
    </row>
    <row r="628" spans="1:10" x14ac:dyDescent="0.2">
      <c r="A628" s="52" t="s">
        <v>1656</v>
      </c>
      <c r="B628" s="55">
        <v>202</v>
      </c>
      <c r="C628" s="52" t="s">
        <v>1657</v>
      </c>
      <c r="D628" s="52" t="s">
        <v>1612</v>
      </c>
      <c r="E628" s="52"/>
      <c r="F628" s="56" t="s">
        <v>337</v>
      </c>
      <c r="G628" s="55" t="s">
        <v>446</v>
      </c>
      <c r="H628" s="36">
        <v>0</v>
      </c>
      <c r="I628" s="195" t="s">
        <v>2480</v>
      </c>
      <c r="J628" s="200" t="s">
        <v>3024</v>
      </c>
    </row>
    <row r="629" spans="1:10" x14ac:dyDescent="0.2">
      <c r="A629" s="52" t="s">
        <v>1658</v>
      </c>
      <c r="B629" s="55">
        <v>203</v>
      </c>
      <c r="C629" s="52" t="s">
        <v>1657</v>
      </c>
      <c r="D629" s="52" t="s">
        <v>1613</v>
      </c>
      <c r="E629" s="52"/>
      <c r="F629" s="56" t="s">
        <v>337</v>
      </c>
      <c r="G629" s="55" t="s">
        <v>446</v>
      </c>
      <c r="H629" s="36">
        <v>0</v>
      </c>
      <c r="I629" s="195" t="s">
        <v>2494</v>
      </c>
      <c r="J629" s="200" t="s">
        <v>3025</v>
      </c>
    </row>
    <row r="630" spans="1:10" x14ac:dyDescent="0.2">
      <c r="A630" s="52" t="s">
        <v>1659</v>
      </c>
      <c r="B630" s="55">
        <v>204</v>
      </c>
      <c r="C630" s="52" t="s">
        <v>1657</v>
      </c>
      <c r="D630" s="52" t="s">
        <v>1614</v>
      </c>
      <c r="E630" s="52"/>
      <c r="F630" s="56" t="s">
        <v>337</v>
      </c>
      <c r="G630" s="55" t="s">
        <v>446</v>
      </c>
      <c r="H630" s="36">
        <v>0</v>
      </c>
      <c r="I630" s="195" t="s">
        <v>2493</v>
      </c>
      <c r="J630" s="200" t="s">
        <v>3026</v>
      </c>
    </row>
    <row r="631" spans="1:10" x14ac:dyDescent="0.2">
      <c r="A631" s="52" t="s">
        <v>1660</v>
      </c>
      <c r="B631" s="55">
        <v>205</v>
      </c>
      <c r="C631" s="52" t="s">
        <v>1657</v>
      </c>
      <c r="D631" s="52" t="s">
        <v>1615</v>
      </c>
      <c r="E631" s="52"/>
      <c r="F631" s="56" t="s">
        <v>337</v>
      </c>
      <c r="G631" s="55" t="s">
        <v>446</v>
      </c>
      <c r="H631" s="36">
        <v>0</v>
      </c>
      <c r="I631" s="195" t="s">
        <v>2481</v>
      </c>
      <c r="J631" s="200" t="s">
        <v>3027</v>
      </c>
    </row>
    <row r="632" spans="1:10" x14ac:dyDescent="0.2">
      <c r="A632" s="52" t="s">
        <v>1661</v>
      </c>
      <c r="B632" s="55">
        <v>206</v>
      </c>
      <c r="C632" s="52" t="s">
        <v>1657</v>
      </c>
      <c r="D632" s="52" t="s">
        <v>1630</v>
      </c>
      <c r="E632" s="52"/>
      <c r="F632" s="56" t="s">
        <v>337</v>
      </c>
      <c r="G632" s="55" t="s">
        <v>446</v>
      </c>
      <c r="H632" s="36">
        <v>0</v>
      </c>
      <c r="I632" s="195" t="s">
        <v>2482</v>
      </c>
      <c r="J632" s="200" t="s">
        <v>3028</v>
      </c>
    </row>
    <row r="633" spans="1:10" x14ac:dyDescent="0.2">
      <c r="A633" s="52" t="s">
        <v>1662</v>
      </c>
      <c r="B633" s="55">
        <v>207</v>
      </c>
      <c r="C633" s="52" t="s">
        <v>1657</v>
      </c>
      <c r="D633" s="52" t="s">
        <v>1631</v>
      </c>
      <c r="E633" s="52"/>
      <c r="F633" s="56" t="s">
        <v>337</v>
      </c>
      <c r="G633" s="55" t="s">
        <v>446</v>
      </c>
      <c r="H633" s="36">
        <v>0</v>
      </c>
      <c r="I633" s="195" t="s">
        <v>2483</v>
      </c>
      <c r="J633" s="200" t="s">
        <v>3029</v>
      </c>
    </row>
    <row r="634" spans="1:10" x14ac:dyDescent="0.2">
      <c r="A634" s="52" t="s">
        <v>1663</v>
      </c>
      <c r="B634" s="55">
        <v>208</v>
      </c>
      <c r="C634" s="52" t="s">
        <v>1657</v>
      </c>
      <c r="D634" s="52" t="s">
        <v>1632</v>
      </c>
      <c r="E634" s="52"/>
      <c r="F634" s="56" t="s">
        <v>337</v>
      </c>
      <c r="G634" s="55" t="s">
        <v>446</v>
      </c>
      <c r="H634" s="36">
        <v>0</v>
      </c>
      <c r="I634" s="195" t="s">
        <v>2484</v>
      </c>
      <c r="J634" s="200" t="s">
        <v>3030</v>
      </c>
    </row>
    <row r="635" spans="1:10" x14ac:dyDescent="0.2">
      <c r="A635" s="52" t="s">
        <v>1664</v>
      </c>
      <c r="B635" s="55">
        <v>209</v>
      </c>
      <c r="C635" s="52" t="s">
        <v>1657</v>
      </c>
      <c r="D635" s="52" t="s">
        <v>1633</v>
      </c>
      <c r="E635" s="52"/>
      <c r="F635" s="56" t="s">
        <v>337</v>
      </c>
      <c r="G635" s="55" t="s">
        <v>446</v>
      </c>
      <c r="H635" s="36">
        <v>0</v>
      </c>
      <c r="I635" s="195" t="s">
        <v>2485</v>
      </c>
      <c r="J635" s="200" t="s">
        <v>3031</v>
      </c>
    </row>
    <row r="636" spans="1:10" x14ac:dyDescent="0.2">
      <c r="A636" s="52" t="s">
        <v>1665</v>
      </c>
      <c r="B636" s="55">
        <v>210</v>
      </c>
      <c r="C636" s="52" t="s">
        <v>1657</v>
      </c>
      <c r="D636" s="52" t="s">
        <v>1634</v>
      </c>
      <c r="E636" s="52"/>
      <c r="F636" s="56" t="s">
        <v>337</v>
      </c>
      <c r="G636" s="55" t="s">
        <v>446</v>
      </c>
      <c r="H636" s="36">
        <v>0</v>
      </c>
      <c r="I636" s="195" t="s">
        <v>2486</v>
      </c>
      <c r="J636" s="200" t="s">
        <v>3032</v>
      </c>
    </row>
    <row r="637" spans="1:10" ht="22.5" x14ac:dyDescent="0.2">
      <c r="A637" s="52" t="s">
        <v>1666</v>
      </c>
      <c r="B637" s="55">
        <v>211</v>
      </c>
      <c r="C637" s="52" t="s">
        <v>1657</v>
      </c>
      <c r="D637" s="52" t="s">
        <v>1635</v>
      </c>
      <c r="E637" s="52"/>
      <c r="F637" s="56" t="s">
        <v>337</v>
      </c>
      <c r="G637" s="55" t="s">
        <v>446</v>
      </c>
      <c r="H637" s="36">
        <v>0</v>
      </c>
      <c r="I637" s="195" t="s">
        <v>2487</v>
      </c>
      <c r="J637" s="200" t="s">
        <v>3033</v>
      </c>
    </row>
    <row r="638" spans="1:10" x14ac:dyDescent="0.2">
      <c r="A638" s="52" t="s">
        <v>1667</v>
      </c>
      <c r="B638" s="55">
        <v>212</v>
      </c>
      <c r="C638" s="52" t="s">
        <v>1657</v>
      </c>
      <c r="D638" s="52" t="s">
        <v>1636</v>
      </c>
      <c r="E638" s="52"/>
      <c r="F638" s="56" t="s">
        <v>337</v>
      </c>
      <c r="G638" s="55" t="s">
        <v>446</v>
      </c>
      <c r="H638" s="36">
        <v>0</v>
      </c>
      <c r="I638" s="195" t="s">
        <v>2488</v>
      </c>
      <c r="J638" s="200" t="s">
        <v>3034</v>
      </c>
    </row>
    <row r="639" spans="1:10" x14ac:dyDescent="0.2">
      <c r="A639" s="52" t="s">
        <v>1668</v>
      </c>
      <c r="B639" s="55">
        <v>213</v>
      </c>
      <c r="C639" s="52" t="s">
        <v>1657</v>
      </c>
      <c r="D639" s="52" t="s">
        <v>1637</v>
      </c>
      <c r="E639" s="52"/>
      <c r="F639" s="56" t="s">
        <v>337</v>
      </c>
      <c r="G639" s="55" t="s">
        <v>446</v>
      </c>
      <c r="H639" s="36">
        <v>0</v>
      </c>
      <c r="I639" s="195" t="s">
        <v>2489</v>
      </c>
      <c r="J639" s="200" t="s">
        <v>3035</v>
      </c>
    </row>
    <row r="640" spans="1:10" x14ac:dyDescent="0.2">
      <c r="A640" s="52" t="s">
        <v>1669</v>
      </c>
      <c r="B640" s="55">
        <v>214</v>
      </c>
      <c r="C640" s="52" t="s">
        <v>1657</v>
      </c>
      <c r="D640" s="52" t="s">
        <v>1638</v>
      </c>
      <c r="E640" s="52"/>
      <c r="F640" s="56" t="s">
        <v>337</v>
      </c>
      <c r="G640" s="55" t="s">
        <v>446</v>
      </c>
      <c r="H640" s="36">
        <v>0</v>
      </c>
      <c r="I640" s="195" t="s">
        <v>2490</v>
      </c>
      <c r="J640" s="200" t="s">
        <v>3036</v>
      </c>
    </row>
    <row r="641" spans="1:10" x14ac:dyDescent="0.2">
      <c r="A641" s="52" t="s">
        <v>1670</v>
      </c>
      <c r="B641" s="55">
        <v>215</v>
      </c>
      <c r="C641" s="52" t="s">
        <v>1657</v>
      </c>
      <c r="D641" s="52" t="s">
        <v>1639</v>
      </c>
      <c r="E641" s="52"/>
      <c r="F641" s="56" t="s">
        <v>337</v>
      </c>
      <c r="G641" s="55" t="s">
        <v>446</v>
      </c>
      <c r="H641" s="36">
        <v>0</v>
      </c>
      <c r="I641" s="195" t="s">
        <v>2491</v>
      </c>
      <c r="J641" s="200" t="s">
        <v>3037</v>
      </c>
    </row>
    <row r="642" spans="1:10" x14ac:dyDescent="0.2">
      <c r="A642" s="52" t="s">
        <v>1671</v>
      </c>
      <c r="B642" s="55">
        <v>216</v>
      </c>
      <c r="C642" s="52" t="s">
        <v>1657</v>
      </c>
      <c r="D642" s="52" t="s">
        <v>1640</v>
      </c>
      <c r="E642" s="52"/>
      <c r="F642" s="56" t="s">
        <v>337</v>
      </c>
      <c r="G642" s="55" t="s">
        <v>446</v>
      </c>
      <c r="H642" s="36">
        <v>0</v>
      </c>
      <c r="I642" s="195" t="s">
        <v>2492</v>
      </c>
      <c r="J642" s="200" t="s">
        <v>3038</v>
      </c>
    </row>
    <row r="643" spans="1:10" ht="45" x14ac:dyDescent="0.2">
      <c r="A643" s="52" t="s">
        <v>844</v>
      </c>
      <c r="B643" s="55">
        <v>217</v>
      </c>
      <c r="C643" s="52" t="s">
        <v>845</v>
      </c>
      <c r="D643" s="52"/>
      <c r="E643" s="52" t="s">
        <v>583</v>
      </c>
      <c r="F643" s="56">
        <v>0</v>
      </c>
      <c r="G643" s="55" t="s">
        <v>446</v>
      </c>
      <c r="H643" s="36">
        <v>0</v>
      </c>
      <c r="I643" s="195" t="s">
        <v>2007</v>
      </c>
      <c r="J643" s="200" t="s">
        <v>3039</v>
      </c>
    </row>
    <row r="644" spans="1:10" ht="22.5" x14ac:dyDescent="0.2">
      <c r="A644" s="52"/>
      <c r="B644" s="55"/>
      <c r="C644" s="52"/>
      <c r="D644" s="52"/>
      <c r="E644" s="52" t="s">
        <v>846</v>
      </c>
      <c r="F644" s="56">
        <v>1</v>
      </c>
      <c r="G644" s="55"/>
      <c r="H644" s="36"/>
      <c r="I644" s="203"/>
      <c r="J644" s="177"/>
    </row>
    <row r="645" spans="1:10" ht="22.5" x14ac:dyDescent="0.2">
      <c r="A645" s="52"/>
      <c r="B645" s="55"/>
      <c r="C645" s="52"/>
      <c r="D645" s="52"/>
      <c r="E645" s="52" t="s">
        <v>847</v>
      </c>
      <c r="F645" s="56">
        <v>2</v>
      </c>
      <c r="G645" s="55"/>
      <c r="H645" s="36"/>
      <c r="I645" s="203"/>
      <c r="J645" s="177"/>
    </row>
    <row r="646" spans="1:10" x14ac:dyDescent="0.2">
      <c r="A646" s="52"/>
      <c r="B646" s="55"/>
      <c r="C646" s="52"/>
      <c r="D646" s="52"/>
      <c r="E646" s="52" t="s">
        <v>848</v>
      </c>
      <c r="F646" s="56">
        <v>3</v>
      </c>
      <c r="G646" s="55"/>
      <c r="H646" s="36"/>
      <c r="I646" s="203"/>
      <c r="J646" s="177"/>
    </row>
    <row r="647" spans="1:10" x14ac:dyDescent="0.2">
      <c r="A647" s="52"/>
      <c r="B647" s="55"/>
      <c r="C647" s="52"/>
      <c r="D647" s="52"/>
      <c r="E647" s="52" t="s">
        <v>849</v>
      </c>
      <c r="F647" s="56">
        <v>4</v>
      </c>
      <c r="G647" s="55"/>
      <c r="H647" s="36"/>
      <c r="I647" s="203"/>
      <c r="J647" s="177"/>
    </row>
    <row r="648" spans="1:10" x14ac:dyDescent="0.2">
      <c r="A648" s="52"/>
      <c r="B648" s="55"/>
      <c r="C648" s="52"/>
      <c r="D648" s="52"/>
      <c r="E648" s="52" t="s">
        <v>850</v>
      </c>
      <c r="F648" s="56">
        <v>5</v>
      </c>
      <c r="G648" s="55"/>
      <c r="H648" s="36"/>
      <c r="I648" s="203"/>
      <c r="J648" s="177"/>
    </row>
    <row r="649" spans="1:10" x14ac:dyDescent="0.2">
      <c r="A649" s="52"/>
      <c r="B649" s="55"/>
      <c r="C649" s="52"/>
      <c r="D649" s="52"/>
      <c r="E649" s="52" t="s">
        <v>851</v>
      </c>
      <c r="F649" s="56">
        <v>6</v>
      </c>
      <c r="G649" s="55"/>
      <c r="H649" s="36"/>
      <c r="I649" s="203"/>
      <c r="J649" s="177"/>
    </row>
    <row r="650" spans="1:10" x14ac:dyDescent="0.2">
      <c r="A650" s="52"/>
      <c r="B650" s="55"/>
      <c r="C650" s="52"/>
      <c r="D650" s="52"/>
      <c r="E650" s="52" t="s">
        <v>852</v>
      </c>
      <c r="F650" s="56">
        <v>7</v>
      </c>
      <c r="G650" s="55"/>
      <c r="H650" s="36"/>
      <c r="I650" s="203"/>
      <c r="J650" s="177"/>
    </row>
    <row r="651" spans="1:10" x14ac:dyDescent="0.2">
      <c r="A651" s="52"/>
      <c r="B651" s="55"/>
      <c r="C651" s="52"/>
      <c r="D651" s="52"/>
      <c r="E651" s="52" t="s">
        <v>853</v>
      </c>
      <c r="F651" s="56">
        <v>8</v>
      </c>
      <c r="G651" s="55"/>
      <c r="H651" s="36"/>
      <c r="I651" s="203"/>
      <c r="J651" s="177"/>
    </row>
    <row r="652" spans="1:10" ht="22.5" x14ac:dyDescent="0.2">
      <c r="A652" s="52"/>
      <c r="B652" s="55"/>
      <c r="C652" s="52"/>
      <c r="D652" s="52"/>
      <c r="E652" s="52" t="s">
        <v>854</v>
      </c>
      <c r="F652" s="56">
        <v>9</v>
      </c>
      <c r="G652" s="55"/>
      <c r="H652" s="36"/>
      <c r="I652" s="203"/>
      <c r="J652" s="177"/>
    </row>
    <row r="653" spans="1:10" ht="22.5" x14ac:dyDescent="0.2">
      <c r="A653" s="52"/>
      <c r="B653" s="55"/>
      <c r="C653" s="52"/>
      <c r="D653" s="52"/>
      <c r="E653" s="52" t="s">
        <v>855</v>
      </c>
      <c r="F653" s="56">
        <v>10</v>
      </c>
      <c r="G653" s="55"/>
      <c r="H653" s="36"/>
      <c r="I653" s="203"/>
      <c r="J653" s="177"/>
    </row>
    <row r="654" spans="1:10" x14ac:dyDescent="0.2">
      <c r="A654" s="52"/>
      <c r="B654" s="55"/>
      <c r="C654" s="52"/>
      <c r="D654" s="52"/>
      <c r="E654" s="52" t="s">
        <v>856</v>
      </c>
      <c r="F654" s="56">
        <v>11</v>
      </c>
      <c r="G654" s="55"/>
      <c r="H654" s="36"/>
      <c r="I654" s="203"/>
      <c r="J654" s="177"/>
    </row>
    <row r="655" spans="1:10" x14ac:dyDescent="0.2">
      <c r="A655" s="52"/>
      <c r="B655" s="55"/>
      <c r="C655" s="52"/>
      <c r="D655" s="52"/>
      <c r="E655" s="52" t="s">
        <v>857</v>
      </c>
      <c r="F655" s="56">
        <v>12</v>
      </c>
      <c r="G655" s="55"/>
      <c r="H655" s="36"/>
      <c r="I655" s="203"/>
      <c r="J655" s="177"/>
    </row>
    <row r="656" spans="1:10" x14ac:dyDescent="0.2">
      <c r="A656" s="52"/>
      <c r="B656" s="55"/>
      <c r="C656" s="52"/>
      <c r="D656" s="52"/>
      <c r="E656" s="52" t="s">
        <v>858</v>
      </c>
      <c r="F656" s="56">
        <v>13</v>
      </c>
      <c r="G656" s="55"/>
      <c r="H656" s="36"/>
      <c r="I656" s="203"/>
      <c r="J656" s="177"/>
    </row>
    <row r="657" spans="1:10" x14ac:dyDescent="0.2">
      <c r="A657" s="52"/>
      <c r="B657" s="55"/>
      <c r="C657" s="52"/>
      <c r="D657" s="52"/>
      <c r="E657" s="52" t="s">
        <v>859</v>
      </c>
      <c r="F657" s="56">
        <v>14</v>
      </c>
      <c r="G657" s="55"/>
      <c r="H657" s="36"/>
      <c r="I657" s="203"/>
      <c r="J657" s="177"/>
    </row>
    <row r="658" spans="1:10" x14ac:dyDescent="0.2">
      <c r="A658" s="52"/>
      <c r="B658" s="55"/>
      <c r="C658" s="52"/>
      <c r="D658" s="52"/>
      <c r="E658" s="52" t="s">
        <v>860</v>
      </c>
      <c r="F658" s="56">
        <v>15</v>
      </c>
      <c r="G658" s="55"/>
      <c r="H658" s="36"/>
      <c r="I658" s="203"/>
      <c r="J658" s="177"/>
    </row>
    <row r="659" spans="1:10" x14ac:dyDescent="0.2">
      <c r="A659" s="52"/>
      <c r="B659" s="55"/>
      <c r="C659" s="52"/>
      <c r="D659" s="52"/>
      <c r="E659" s="52" t="s">
        <v>861</v>
      </c>
      <c r="F659" s="56">
        <v>99</v>
      </c>
      <c r="G659" s="55"/>
      <c r="H659" s="36"/>
      <c r="I659" s="203"/>
      <c r="J659" s="177"/>
    </row>
    <row r="660" spans="1:10" x14ac:dyDescent="0.2">
      <c r="A660" s="52" t="s">
        <v>1706</v>
      </c>
      <c r="B660" s="55">
        <v>218</v>
      </c>
      <c r="C660" s="52" t="s">
        <v>1980</v>
      </c>
      <c r="D660" s="52" t="s">
        <v>842</v>
      </c>
      <c r="E660" s="52" t="s">
        <v>583</v>
      </c>
      <c r="F660" s="56" t="s">
        <v>349</v>
      </c>
      <c r="G660" s="55" t="s">
        <v>449</v>
      </c>
      <c r="H660" s="36">
        <v>0</v>
      </c>
      <c r="I660" s="195" t="s">
        <v>2010</v>
      </c>
      <c r="J660" s="200" t="s">
        <v>3040</v>
      </c>
    </row>
    <row r="661" spans="1:10" x14ac:dyDescent="0.2">
      <c r="A661" s="52"/>
      <c r="B661" s="55"/>
      <c r="C661" s="52"/>
      <c r="D661" s="52"/>
      <c r="E661" s="52" t="s">
        <v>577</v>
      </c>
      <c r="F661" s="56" t="s">
        <v>547</v>
      </c>
      <c r="G661" s="55"/>
      <c r="H661" s="36"/>
      <c r="I661" s="203"/>
      <c r="J661" s="177"/>
    </row>
    <row r="662" spans="1:10" x14ac:dyDescent="0.2">
      <c r="A662" s="52"/>
      <c r="B662" s="55"/>
      <c r="C662" s="52"/>
      <c r="D662" s="52"/>
      <c r="E662" s="52" t="s">
        <v>586</v>
      </c>
      <c r="F662" s="56" t="s">
        <v>416</v>
      </c>
      <c r="G662" s="55"/>
      <c r="H662" s="36"/>
      <c r="I662" s="203"/>
      <c r="J662" s="177"/>
    </row>
    <row r="663" spans="1:10" ht="22.5" x14ac:dyDescent="0.2">
      <c r="A663" s="52" t="s">
        <v>1707</v>
      </c>
      <c r="B663" s="55">
        <v>219</v>
      </c>
      <c r="C663" s="52" t="s">
        <v>1980</v>
      </c>
      <c r="D663" s="52" t="s">
        <v>843</v>
      </c>
      <c r="E663" s="52" t="s">
        <v>583</v>
      </c>
      <c r="F663" s="56" t="s">
        <v>349</v>
      </c>
      <c r="G663" s="55" t="s">
        <v>449</v>
      </c>
      <c r="H663" s="36">
        <v>0</v>
      </c>
      <c r="I663" s="199" t="s">
        <v>3302</v>
      </c>
      <c r="J663" s="200" t="s">
        <v>3041</v>
      </c>
    </row>
    <row r="664" spans="1:10" x14ac:dyDescent="0.2">
      <c r="A664" s="52"/>
      <c r="B664" s="55"/>
      <c r="C664" s="52"/>
      <c r="D664" s="52"/>
      <c r="E664" s="52" t="s">
        <v>577</v>
      </c>
      <c r="F664" s="56" t="s">
        <v>547</v>
      </c>
      <c r="G664" s="55"/>
      <c r="H664" s="36"/>
      <c r="I664" s="203"/>
      <c r="J664" s="177"/>
    </row>
    <row r="665" spans="1:10" x14ac:dyDescent="0.2">
      <c r="A665" s="52"/>
      <c r="B665" s="55"/>
      <c r="C665" s="52"/>
      <c r="D665" s="52"/>
      <c r="E665" s="52" t="s">
        <v>586</v>
      </c>
      <c r="F665" s="56" t="s">
        <v>416</v>
      </c>
      <c r="G665" s="55"/>
      <c r="H665" s="36"/>
      <c r="I665" s="203"/>
      <c r="J665" s="177"/>
    </row>
    <row r="666" spans="1:10" x14ac:dyDescent="0.2">
      <c r="A666" s="52" t="s">
        <v>1708</v>
      </c>
      <c r="B666" s="55">
        <v>220</v>
      </c>
      <c r="C666" s="52" t="s">
        <v>1980</v>
      </c>
      <c r="D666" s="52" t="s">
        <v>550</v>
      </c>
      <c r="E666" s="52"/>
      <c r="F666" s="56" t="s">
        <v>599</v>
      </c>
      <c r="G666" s="55" t="s">
        <v>446</v>
      </c>
      <c r="H666" s="36">
        <v>0</v>
      </c>
      <c r="I666" s="195" t="s">
        <v>1962</v>
      </c>
      <c r="J666" s="200" t="s">
        <v>3042</v>
      </c>
    </row>
    <row r="667" spans="1:10" x14ac:dyDescent="0.2">
      <c r="A667" s="52" t="s">
        <v>1709</v>
      </c>
      <c r="B667" s="55">
        <v>221</v>
      </c>
      <c r="C667" s="52" t="s">
        <v>862</v>
      </c>
      <c r="D667" s="52" t="s">
        <v>1717</v>
      </c>
      <c r="E667" s="52"/>
      <c r="F667" s="55" t="s">
        <v>598</v>
      </c>
      <c r="G667" s="55" t="s">
        <v>446</v>
      </c>
      <c r="H667" s="36">
        <v>99</v>
      </c>
      <c r="I667" s="195"/>
      <c r="J667" s="200" t="s">
        <v>3043</v>
      </c>
    </row>
    <row r="668" spans="1:10" x14ac:dyDescent="0.2">
      <c r="A668" s="52" t="s">
        <v>1710</v>
      </c>
      <c r="B668" s="55">
        <v>222</v>
      </c>
      <c r="C668" s="52" t="s">
        <v>862</v>
      </c>
      <c r="D668" s="52" t="s">
        <v>1718</v>
      </c>
      <c r="E668" s="52"/>
      <c r="F668" s="55" t="s">
        <v>598</v>
      </c>
      <c r="G668" s="55" t="s">
        <v>446</v>
      </c>
      <c r="H668" s="36">
        <v>99</v>
      </c>
      <c r="I668" s="195"/>
      <c r="J668" s="200" t="s">
        <v>3044</v>
      </c>
    </row>
    <row r="669" spans="1:10" x14ac:dyDescent="0.2">
      <c r="A669" s="52" t="s">
        <v>1711</v>
      </c>
      <c r="B669" s="55">
        <v>223</v>
      </c>
      <c r="C669" s="52" t="s">
        <v>862</v>
      </c>
      <c r="D669" s="52" t="s">
        <v>1719</v>
      </c>
      <c r="E669" s="52"/>
      <c r="F669" s="55" t="s">
        <v>598</v>
      </c>
      <c r="G669" s="55" t="s">
        <v>446</v>
      </c>
      <c r="H669" s="36">
        <v>99</v>
      </c>
      <c r="I669" s="195"/>
      <c r="J669" s="200" t="s">
        <v>3045</v>
      </c>
    </row>
    <row r="670" spans="1:10" x14ac:dyDescent="0.2">
      <c r="A670" s="52" t="s">
        <v>1712</v>
      </c>
      <c r="B670" s="55">
        <v>224</v>
      </c>
      <c r="C670" s="52" t="s">
        <v>862</v>
      </c>
      <c r="D670" s="52" t="s">
        <v>1720</v>
      </c>
      <c r="E670" s="52"/>
      <c r="F670" s="55" t="s">
        <v>598</v>
      </c>
      <c r="G670" s="55" t="s">
        <v>446</v>
      </c>
      <c r="H670" s="36">
        <v>99</v>
      </c>
      <c r="I670" s="195"/>
      <c r="J670" s="200" t="s">
        <v>3046</v>
      </c>
    </row>
    <row r="671" spans="1:10" x14ac:dyDescent="0.2">
      <c r="A671" s="100" t="s">
        <v>1713</v>
      </c>
      <c r="B671" s="107">
        <v>225</v>
      </c>
      <c r="C671" s="100" t="s">
        <v>1723</v>
      </c>
      <c r="D671" s="100" t="s">
        <v>1717</v>
      </c>
      <c r="E671" s="100"/>
      <c r="F671" s="107" t="s">
        <v>598</v>
      </c>
      <c r="G671" s="107" t="s">
        <v>446</v>
      </c>
      <c r="H671" s="108">
        <v>99</v>
      </c>
      <c r="I671" s="195"/>
      <c r="J671" s="200" t="s">
        <v>3047</v>
      </c>
    </row>
    <row r="672" spans="1:10" x14ac:dyDescent="0.2">
      <c r="A672" s="100" t="s">
        <v>1714</v>
      </c>
      <c r="B672" s="107">
        <v>226</v>
      </c>
      <c r="C672" s="100" t="s">
        <v>1723</v>
      </c>
      <c r="D672" s="100" t="s">
        <v>1718</v>
      </c>
      <c r="E672" s="100"/>
      <c r="F672" s="107" t="s">
        <v>598</v>
      </c>
      <c r="G672" s="107" t="s">
        <v>446</v>
      </c>
      <c r="H672" s="108">
        <v>99</v>
      </c>
      <c r="I672" s="195"/>
      <c r="J672" s="200" t="s">
        <v>3048</v>
      </c>
    </row>
    <row r="673" spans="1:10" x14ac:dyDescent="0.2">
      <c r="A673" s="100" t="s">
        <v>1715</v>
      </c>
      <c r="B673" s="107">
        <v>227</v>
      </c>
      <c r="C673" s="100" t="s">
        <v>1723</v>
      </c>
      <c r="D673" s="100" t="s">
        <v>1719</v>
      </c>
      <c r="E673" s="100"/>
      <c r="F673" s="107" t="s">
        <v>598</v>
      </c>
      <c r="G673" s="107" t="s">
        <v>446</v>
      </c>
      <c r="H673" s="108">
        <v>99</v>
      </c>
      <c r="I673" s="195"/>
      <c r="J673" s="200" t="s">
        <v>3049</v>
      </c>
    </row>
    <row r="674" spans="1:10" x14ac:dyDescent="0.2">
      <c r="A674" s="100" t="s">
        <v>1716</v>
      </c>
      <c r="B674" s="107">
        <v>228</v>
      </c>
      <c r="C674" s="100" t="s">
        <v>1723</v>
      </c>
      <c r="D674" s="100" t="s">
        <v>1720</v>
      </c>
      <c r="E674" s="100"/>
      <c r="F674" s="107" t="s">
        <v>598</v>
      </c>
      <c r="G674" s="107" t="s">
        <v>446</v>
      </c>
      <c r="H674" s="108">
        <v>99</v>
      </c>
      <c r="I674" s="195"/>
      <c r="J674" s="200" t="s">
        <v>3050</v>
      </c>
    </row>
    <row r="675" spans="1:10" ht="22.5" x14ac:dyDescent="0.2">
      <c r="A675" s="100" t="s">
        <v>2523</v>
      </c>
      <c r="B675" s="107">
        <v>229</v>
      </c>
      <c r="C675" s="100" t="s">
        <v>2033</v>
      </c>
      <c r="D675" s="100" t="s">
        <v>1717</v>
      </c>
      <c r="E675" s="100" t="s">
        <v>583</v>
      </c>
      <c r="F675" s="107">
        <v>0</v>
      </c>
      <c r="G675" s="107" t="s">
        <v>449</v>
      </c>
      <c r="H675" s="108">
        <v>0</v>
      </c>
      <c r="I675" s="195" t="s">
        <v>2495</v>
      </c>
      <c r="J675" s="200" t="s">
        <v>3051</v>
      </c>
    </row>
    <row r="676" spans="1:10" x14ac:dyDescent="0.2">
      <c r="A676" s="100"/>
      <c r="B676" s="107"/>
      <c r="C676" s="100"/>
      <c r="D676" s="100"/>
      <c r="E676" s="100" t="s">
        <v>1996</v>
      </c>
      <c r="F676" s="107">
        <v>1</v>
      </c>
      <c r="G676" s="107"/>
      <c r="H676" s="194"/>
      <c r="I676" s="203"/>
      <c r="J676" s="177"/>
    </row>
    <row r="677" spans="1:10" x14ac:dyDescent="0.2">
      <c r="A677" s="100"/>
      <c r="B677" s="107"/>
      <c r="C677" s="100"/>
      <c r="D677" s="100"/>
      <c r="E677" s="100" t="s">
        <v>1675</v>
      </c>
      <c r="F677" s="107">
        <v>2</v>
      </c>
      <c r="G677" s="107"/>
      <c r="H677" s="194"/>
      <c r="I677" s="203"/>
      <c r="J677" s="177"/>
    </row>
    <row r="678" spans="1:10" x14ac:dyDescent="0.2">
      <c r="A678" s="100"/>
      <c r="B678" s="107"/>
      <c r="C678" s="100"/>
      <c r="D678" s="100"/>
      <c r="E678" s="100" t="s">
        <v>1674</v>
      </c>
      <c r="F678" s="107">
        <v>3</v>
      </c>
      <c r="G678" s="107"/>
      <c r="H678" s="194"/>
      <c r="I678" s="203"/>
      <c r="J678" s="177"/>
    </row>
    <row r="679" spans="1:10" x14ac:dyDescent="0.2">
      <c r="A679" s="100"/>
      <c r="B679" s="107"/>
      <c r="C679" s="100"/>
      <c r="D679" s="100"/>
      <c r="E679" s="100" t="s">
        <v>1673</v>
      </c>
      <c r="F679" s="107">
        <v>4</v>
      </c>
      <c r="G679" s="107"/>
      <c r="H679" s="194"/>
      <c r="I679" s="203"/>
      <c r="J679" s="177"/>
    </row>
    <row r="680" spans="1:10" x14ac:dyDescent="0.2">
      <c r="A680" s="100"/>
      <c r="B680" s="107"/>
      <c r="C680" s="100"/>
      <c r="D680" s="100"/>
      <c r="E680" s="100" t="s">
        <v>1997</v>
      </c>
      <c r="F680" s="107">
        <v>5</v>
      </c>
      <c r="G680" s="107"/>
      <c r="H680" s="194"/>
      <c r="I680" s="203"/>
      <c r="J680" s="177"/>
    </row>
    <row r="681" spans="1:10" ht="22.5" x14ac:dyDescent="0.2">
      <c r="A681" s="100" t="s">
        <v>2524</v>
      </c>
      <c r="B681" s="107">
        <v>230</v>
      </c>
      <c r="C681" s="100" t="s">
        <v>2033</v>
      </c>
      <c r="D681" s="100" t="s">
        <v>1718</v>
      </c>
      <c r="E681" s="100" t="s">
        <v>583</v>
      </c>
      <c r="F681" s="107">
        <v>0</v>
      </c>
      <c r="G681" s="107" t="s">
        <v>449</v>
      </c>
      <c r="H681" s="108">
        <v>0</v>
      </c>
      <c r="I681" s="195" t="s">
        <v>2496</v>
      </c>
      <c r="J681" s="200" t="s">
        <v>3052</v>
      </c>
    </row>
    <row r="682" spans="1:10" x14ac:dyDescent="0.2">
      <c r="A682" s="100"/>
      <c r="B682" s="107"/>
      <c r="C682" s="100"/>
      <c r="D682" s="100"/>
      <c r="E682" s="100" t="s">
        <v>1996</v>
      </c>
      <c r="F682" s="107">
        <v>1</v>
      </c>
      <c r="G682" s="107"/>
      <c r="H682" s="194"/>
      <c r="I682" s="203"/>
      <c r="J682" s="177"/>
    </row>
    <row r="683" spans="1:10" x14ac:dyDescent="0.2">
      <c r="A683" s="100"/>
      <c r="B683" s="107"/>
      <c r="C683" s="100"/>
      <c r="D683" s="100"/>
      <c r="E683" s="100" t="s">
        <v>1675</v>
      </c>
      <c r="F683" s="107">
        <v>2</v>
      </c>
      <c r="G683" s="107"/>
      <c r="H683" s="194"/>
      <c r="I683" s="203"/>
      <c r="J683" s="177"/>
    </row>
    <row r="684" spans="1:10" x14ac:dyDescent="0.2">
      <c r="A684" s="100"/>
      <c r="B684" s="107"/>
      <c r="C684" s="100"/>
      <c r="D684" s="100"/>
      <c r="E684" s="100" t="s">
        <v>1674</v>
      </c>
      <c r="F684" s="107">
        <v>3</v>
      </c>
      <c r="G684" s="107"/>
      <c r="H684" s="194"/>
      <c r="I684" s="203"/>
      <c r="J684" s="177"/>
    </row>
    <row r="685" spans="1:10" x14ac:dyDescent="0.2">
      <c r="A685" s="100"/>
      <c r="B685" s="107"/>
      <c r="C685" s="100"/>
      <c r="D685" s="100"/>
      <c r="E685" s="100" t="s">
        <v>1673</v>
      </c>
      <c r="F685" s="107">
        <v>4</v>
      </c>
      <c r="G685" s="107"/>
      <c r="H685" s="194"/>
      <c r="I685" s="203"/>
      <c r="J685" s="177"/>
    </row>
    <row r="686" spans="1:10" x14ac:dyDescent="0.2">
      <c r="A686" s="100"/>
      <c r="B686" s="107"/>
      <c r="C686" s="100"/>
      <c r="D686" s="100"/>
      <c r="E686" s="100" t="s">
        <v>1997</v>
      </c>
      <c r="F686" s="107">
        <v>5</v>
      </c>
      <c r="G686" s="107"/>
      <c r="H686" s="194"/>
      <c r="I686" s="203"/>
      <c r="J686" s="177"/>
    </row>
    <row r="687" spans="1:10" ht="22.5" x14ac:dyDescent="0.2">
      <c r="A687" s="100" t="s">
        <v>2525</v>
      </c>
      <c r="B687" s="107">
        <v>231</v>
      </c>
      <c r="C687" s="100" t="s">
        <v>2033</v>
      </c>
      <c r="D687" s="100" t="s">
        <v>1719</v>
      </c>
      <c r="E687" s="100" t="s">
        <v>583</v>
      </c>
      <c r="F687" s="107">
        <v>0</v>
      </c>
      <c r="G687" s="107" t="s">
        <v>449</v>
      </c>
      <c r="H687" s="108">
        <v>0</v>
      </c>
      <c r="I687" s="195" t="s">
        <v>2497</v>
      </c>
      <c r="J687" s="200" t="s">
        <v>3053</v>
      </c>
    </row>
    <row r="688" spans="1:10" x14ac:dyDescent="0.2">
      <c r="A688" s="100"/>
      <c r="B688" s="107"/>
      <c r="C688" s="100"/>
      <c r="D688" s="100"/>
      <c r="E688" s="100" t="s">
        <v>1996</v>
      </c>
      <c r="F688" s="107">
        <v>1</v>
      </c>
      <c r="G688" s="107"/>
      <c r="H688" s="194"/>
      <c r="I688" s="203"/>
      <c r="J688" s="177"/>
    </row>
    <row r="689" spans="1:10" x14ac:dyDescent="0.2">
      <c r="A689" s="100"/>
      <c r="B689" s="107"/>
      <c r="C689" s="100"/>
      <c r="D689" s="100"/>
      <c r="E689" s="100" t="s">
        <v>1675</v>
      </c>
      <c r="F689" s="107">
        <v>2</v>
      </c>
      <c r="G689" s="107"/>
      <c r="H689" s="194"/>
      <c r="I689" s="203"/>
      <c r="J689" s="177"/>
    </row>
    <row r="690" spans="1:10" x14ac:dyDescent="0.2">
      <c r="A690" s="100"/>
      <c r="B690" s="107"/>
      <c r="C690" s="100"/>
      <c r="D690" s="100"/>
      <c r="E690" s="100" t="s">
        <v>1674</v>
      </c>
      <c r="F690" s="107">
        <v>3</v>
      </c>
      <c r="G690" s="107"/>
      <c r="H690" s="194"/>
      <c r="I690" s="203"/>
      <c r="J690" s="177"/>
    </row>
    <row r="691" spans="1:10" x14ac:dyDescent="0.2">
      <c r="A691" s="100"/>
      <c r="B691" s="107"/>
      <c r="C691" s="100"/>
      <c r="D691" s="100"/>
      <c r="E691" s="100" t="s">
        <v>1673</v>
      </c>
      <c r="F691" s="107">
        <v>4</v>
      </c>
      <c r="G691" s="107"/>
      <c r="H691" s="194"/>
      <c r="I691" s="203"/>
      <c r="J691" s="177"/>
    </row>
    <row r="692" spans="1:10" x14ac:dyDescent="0.2">
      <c r="A692" s="100"/>
      <c r="B692" s="107"/>
      <c r="C692" s="100"/>
      <c r="D692" s="100"/>
      <c r="E692" s="100" t="s">
        <v>1997</v>
      </c>
      <c r="F692" s="107">
        <v>5</v>
      </c>
      <c r="G692" s="107"/>
      <c r="H692" s="194"/>
      <c r="I692" s="203"/>
      <c r="J692" s="177"/>
    </row>
    <row r="693" spans="1:10" ht="22.5" x14ac:dyDescent="0.2">
      <c r="A693" s="100" t="s">
        <v>2526</v>
      </c>
      <c r="B693" s="107">
        <v>232</v>
      </c>
      <c r="C693" s="100" t="s">
        <v>2033</v>
      </c>
      <c r="D693" s="100" t="s">
        <v>1720</v>
      </c>
      <c r="E693" s="100" t="s">
        <v>583</v>
      </c>
      <c r="F693" s="107">
        <v>0</v>
      </c>
      <c r="G693" s="107" t="s">
        <v>449</v>
      </c>
      <c r="H693" s="108">
        <v>0</v>
      </c>
      <c r="I693" s="195" t="s">
        <v>2498</v>
      </c>
      <c r="J693" s="200" t="s">
        <v>3054</v>
      </c>
    </row>
    <row r="694" spans="1:10" x14ac:dyDescent="0.2">
      <c r="A694" s="100"/>
      <c r="B694" s="107"/>
      <c r="C694" s="100"/>
      <c r="D694" s="100"/>
      <c r="E694" s="100" t="s">
        <v>1996</v>
      </c>
      <c r="F694" s="107">
        <v>1</v>
      </c>
      <c r="G694" s="107"/>
      <c r="H694" s="194"/>
      <c r="I694" s="203"/>
      <c r="J694" s="177"/>
    </row>
    <row r="695" spans="1:10" x14ac:dyDescent="0.2">
      <c r="A695" s="100"/>
      <c r="B695" s="107"/>
      <c r="C695" s="100"/>
      <c r="D695" s="100"/>
      <c r="E695" s="100" t="s">
        <v>1675</v>
      </c>
      <c r="F695" s="107">
        <v>2</v>
      </c>
      <c r="G695" s="107"/>
      <c r="H695" s="194"/>
      <c r="I695" s="203"/>
      <c r="J695" s="177"/>
    </row>
    <row r="696" spans="1:10" x14ac:dyDescent="0.2">
      <c r="A696" s="100"/>
      <c r="B696" s="107"/>
      <c r="C696" s="100"/>
      <c r="D696" s="100"/>
      <c r="E696" s="100" t="s">
        <v>1674</v>
      </c>
      <c r="F696" s="107">
        <v>3</v>
      </c>
      <c r="G696" s="107"/>
      <c r="H696" s="194"/>
      <c r="I696" s="203"/>
      <c r="J696" s="177"/>
    </row>
    <row r="697" spans="1:10" x14ac:dyDescent="0.2">
      <c r="A697" s="100"/>
      <c r="B697" s="107"/>
      <c r="C697" s="100"/>
      <c r="D697" s="100"/>
      <c r="E697" s="100" t="s">
        <v>1673</v>
      </c>
      <c r="F697" s="107">
        <v>4</v>
      </c>
      <c r="G697" s="107"/>
      <c r="H697" s="194"/>
      <c r="I697" s="203"/>
      <c r="J697" s="177"/>
    </row>
    <row r="698" spans="1:10" x14ac:dyDescent="0.2">
      <c r="A698" s="100"/>
      <c r="B698" s="107"/>
      <c r="C698" s="100"/>
      <c r="D698" s="100"/>
      <c r="E698" s="100" t="s">
        <v>1997</v>
      </c>
      <c r="F698" s="107">
        <v>5</v>
      </c>
      <c r="G698" s="107"/>
      <c r="H698" s="194"/>
      <c r="I698" s="203"/>
      <c r="J698" s="177"/>
    </row>
    <row r="699" spans="1:10" x14ac:dyDescent="0.2">
      <c r="A699" s="52" t="s">
        <v>2532</v>
      </c>
      <c r="B699" s="55">
        <v>233</v>
      </c>
      <c r="C699" s="52" t="s">
        <v>2531</v>
      </c>
      <c r="D699" s="52" t="s">
        <v>1717</v>
      </c>
      <c r="E699" s="52"/>
      <c r="F699" s="55" t="s">
        <v>337</v>
      </c>
      <c r="G699" s="55" t="s">
        <v>446</v>
      </c>
      <c r="H699" s="36">
        <v>0</v>
      </c>
      <c r="I699" s="195" t="s">
        <v>2495</v>
      </c>
      <c r="J699" s="200" t="s">
        <v>3055</v>
      </c>
    </row>
    <row r="700" spans="1:10" x14ac:dyDescent="0.2">
      <c r="A700" s="52" t="s">
        <v>2533</v>
      </c>
      <c r="B700" s="55">
        <v>234</v>
      </c>
      <c r="C700" s="52" t="s">
        <v>2531</v>
      </c>
      <c r="D700" s="52" t="s">
        <v>1718</v>
      </c>
      <c r="E700" s="52"/>
      <c r="F700" s="55" t="s">
        <v>337</v>
      </c>
      <c r="G700" s="55" t="s">
        <v>446</v>
      </c>
      <c r="H700" s="36">
        <v>0</v>
      </c>
      <c r="I700" s="195" t="s">
        <v>2496</v>
      </c>
      <c r="J700" s="200" t="s">
        <v>3056</v>
      </c>
    </row>
    <row r="701" spans="1:10" x14ac:dyDescent="0.2">
      <c r="A701" s="52" t="s">
        <v>2534</v>
      </c>
      <c r="B701" s="55">
        <v>235</v>
      </c>
      <c r="C701" s="52" t="s">
        <v>2531</v>
      </c>
      <c r="D701" s="52" t="s">
        <v>1719</v>
      </c>
      <c r="E701" s="52"/>
      <c r="F701" s="55" t="s">
        <v>337</v>
      </c>
      <c r="G701" s="55" t="s">
        <v>446</v>
      </c>
      <c r="H701" s="36">
        <v>0</v>
      </c>
      <c r="I701" s="195" t="s">
        <v>2497</v>
      </c>
      <c r="J701" s="200" t="s">
        <v>3057</v>
      </c>
    </row>
    <row r="702" spans="1:10" x14ac:dyDescent="0.2">
      <c r="A702" s="52" t="s">
        <v>2535</v>
      </c>
      <c r="B702" s="55">
        <v>236</v>
      </c>
      <c r="C702" s="52" t="s">
        <v>2531</v>
      </c>
      <c r="D702" s="52" t="s">
        <v>1720</v>
      </c>
      <c r="E702" s="52"/>
      <c r="F702" s="55" t="s">
        <v>337</v>
      </c>
      <c r="G702" s="55" t="s">
        <v>446</v>
      </c>
      <c r="H702" s="36">
        <v>0</v>
      </c>
      <c r="I702" s="195" t="s">
        <v>2498</v>
      </c>
      <c r="J702" s="200" t="s">
        <v>3058</v>
      </c>
    </row>
    <row r="703" spans="1:10" ht="45" x14ac:dyDescent="0.2">
      <c r="A703" s="52" t="s">
        <v>863</v>
      </c>
      <c r="B703" s="55">
        <v>237</v>
      </c>
      <c r="C703" s="52" t="s">
        <v>868</v>
      </c>
      <c r="D703" s="52" t="s">
        <v>869</v>
      </c>
      <c r="E703" s="52" t="s">
        <v>583</v>
      </c>
      <c r="F703" s="55">
        <v>0</v>
      </c>
      <c r="G703" s="55" t="s">
        <v>446</v>
      </c>
      <c r="H703" s="36">
        <v>0</v>
      </c>
      <c r="I703" s="195" t="s">
        <v>2008</v>
      </c>
      <c r="J703" s="200" t="s">
        <v>3059</v>
      </c>
    </row>
    <row r="704" spans="1:10" x14ac:dyDescent="0.2">
      <c r="A704" s="52"/>
      <c r="B704" s="55"/>
      <c r="C704" s="52"/>
      <c r="D704" s="52"/>
      <c r="E704" s="52" t="s">
        <v>864</v>
      </c>
      <c r="F704" s="55">
        <v>1</v>
      </c>
      <c r="G704" s="55"/>
      <c r="H704" s="36"/>
      <c r="I704" s="203"/>
      <c r="J704" s="177"/>
    </row>
    <row r="705" spans="1:10" x14ac:dyDescent="0.2">
      <c r="A705" s="52"/>
      <c r="B705" s="55"/>
      <c r="C705" s="52"/>
      <c r="D705" s="52"/>
      <c r="E705" s="52" t="s">
        <v>865</v>
      </c>
      <c r="F705" s="55">
        <v>2</v>
      </c>
      <c r="G705" s="55"/>
      <c r="H705" s="36"/>
      <c r="I705" s="203"/>
      <c r="J705" s="177"/>
    </row>
    <row r="706" spans="1:10" x14ac:dyDescent="0.2">
      <c r="A706" s="52"/>
      <c r="B706" s="55"/>
      <c r="C706" s="52"/>
      <c r="D706" s="52"/>
      <c r="E706" s="52" t="s">
        <v>866</v>
      </c>
      <c r="F706" s="55">
        <v>3</v>
      </c>
      <c r="G706" s="55"/>
      <c r="H706" s="36"/>
      <c r="I706" s="203"/>
      <c r="J706" s="177"/>
    </row>
    <row r="707" spans="1:10" x14ac:dyDescent="0.2">
      <c r="A707" s="52"/>
      <c r="B707" s="55"/>
      <c r="C707" s="52"/>
      <c r="D707" s="52"/>
      <c r="E707" s="52" t="s">
        <v>556</v>
      </c>
      <c r="F707" s="55">
        <v>4</v>
      </c>
      <c r="G707" s="55"/>
      <c r="H707" s="36"/>
      <c r="I707" s="203"/>
      <c r="J707" s="177"/>
    </row>
    <row r="708" spans="1:10" x14ac:dyDescent="0.2">
      <c r="A708" s="52"/>
      <c r="B708" s="55"/>
      <c r="C708" s="52"/>
      <c r="D708" s="52"/>
      <c r="E708" s="52" t="s">
        <v>867</v>
      </c>
      <c r="F708" s="55">
        <v>99</v>
      </c>
      <c r="G708" s="55"/>
      <c r="H708" s="36"/>
      <c r="I708" s="203"/>
      <c r="J708" s="177"/>
    </row>
    <row r="709" spans="1:10" x14ac:dyDescent="0.2">
      <c r="A709" s="52" t="s">
        <v>1725</v>
      </c>
      <c r="B709" s="55">
        <v>238</v>
      </c>
      <c r="C709" s="52" t="s">
        <v>868</v>
      </c>
      <c r="D709" s="52" t="s">
        <v>842</v>
      </c>
      <c r="E709" s="52"/>
      <c r="F709" s="55" t="s">
        <v>1724</v>
      </c>
      <c r="G709" s="55" t="s">
        <v>446</v>
      </c>
      <c r="H709" s="36">
        <v>0</v>
      </c>
      <c r="I709" s="195" t="s">
        <v>2009</v>
      </c>
      <c r="J709" s="200" t="s">
        <v>3060</v>
      </c>
    </row>
    <row r="710" spans="1:10" ht="22.5" x14ac:dyDescent="0.2">
      <c r="A710" s="52" t="s">
        <v>1726</v>
      </c>
      <c r="B710" s="55">
        <v>239</v>
      </c>
      <c r="C710" s="52" t="s">
        <v>868</v>
      </c>
      <c r="D710" s="52" t="s">
        <v>843</v>
      </c>
      <c r="E710" s="52"/>
      <c r="F710" s="55" t="s">
        <v>1724</v>
      </c>
      <c r="G710" s="55" t="s">
        <v>446</v>
      </c>
      <c r="H710" s="36">
        <v>0</v>
      </c>
      <c r="I710" s="199" t="s">
        <v>3303</v>
      </c>
      <c r="J710" s="200" t="s">
        <v>3061</v>
      </c>
    </row>
    <row r="711" spans="1:10" x14ac:dyDescent="0.2">
      <c r="A711" s="52" t="s">
        <v>1727</v>
      </c>
      <c r="B711" s="55">
        <v>240</v>
      </c>
      <c r="C711" s="52" t="s">
        <v>868</v>
      </c>
      <c r="D711" s="52" t="s">
        <v>550</v>
      </c>
      <c r="E711" s="52"/>
      <c r="F711" s="55" t="s">
        <v>599</v>
      </c>
      <c r="G711" s="55" t="s">
        <v>446</v>
      </c>
      <c r="H711" s="36">
        <v>0</v>
      </c>
      <c r="I711" s="195" t="s">
        <v>2011</v>
      </c>
      <c r="J711" s="200" t="s">
        <v>3062</v>
      </c>
    </row>
    <row r="712" spans="1:10" x14ac:dyDescent="0.2">
      <c r="A712" s="52" t="s">
        <v>1728</v>
      </c>
      <c r="B712" s="55">
        <v>241</v>
      </c>
      <c r="C712" s="52" t="s">
        <v>1731</v>
      </c>
      <c r="D712" s="52" t="s">
        <v>842</v>
      </c>
      <c r="E712" s="52" t="s">
        <v>583</v>
      </c>
      <c r="F712" s="55" t="s">
        <v>871</v>
      </c>
      <c r="G712" s="55" t="s">
        <v>449</v>
      </c>
      <c r="H712" s="36">
        <v>9</v>
      </c>
      <c r="I712" s="195" t="s">
        <v>3253</v>
      </c>
      <c r="J712" s="200" t="s">
        <v>3063</v>
      </c>
    </row>
    <row r="713" spans="1:10" x14ac:dyDescent="0.2">
      <c r="A713" s="52"/>
      <c r="B713" s="55"/>
      <c r="C713" s="52"/>
      <c r="D713" s="52"/>
      <c r="E713" s="52" t="s">
        <v>601</v>
      </c>
      <c r="F713" s="55" t="s">
        <v>349</v>
      </c>
      <c r="G713" s="55"/>
      <c r="H713" s="36"/>
      <c r="I713" s="203"/>
      <c r="J713" s="177"/>
    </row>
    <row r="714" spans="1:10" x14ac:dyDescent="0.2">
      <c r="A714" s="52"/>
      <c r="B714" s="55"/>
      <c r="C714" s="52"/>
      <c r="D714" s="52"/>
      <c r="E714" s="52" t="s">
        <v>602</v>
      </c>
      <c r="F714" s="55" t="s">
        <v>547</v>
      </c>
      <c r="G714" s="55"/>
      <c r="H714" s="36"/>
      <c r="I714" s="203"/>
      <c r="J714" s="177"/>
    </row>
    <row r="715" spans="1:10" x14ac:dyDescent="0.2">
      <c r="A715" s="52"/>
      <c r="B715" s="55"/>
      <c r="C715" s="52"/>
      <c r="D715" s="52"/>
      <c r="E715" s="52" t="s">
        <v>603</v>
      </c>
      <c r="F715" s="55" t="s">
        <v>416</v>
      </c>
      <c r="G715" s="55"/>
      <c r="H715" s="36"/>
      <c r="I715" s="203"/>
      <c r="J715" s="177"/>
    </row>
    <row r="716" spans="1:10" x14ac:dyDescent="0.2">
      <c r="A716" s="52"/>
      <c r="B716" s="55"/>
      <c r="C716" s="52"/>
      <c r="D716" s="52"/>
      <c r="E716" s="52" t="s">
        <v>432</v>
      </c>
      <c r="F716" s="55" t="s">
        <v>417</v>
      </c>
      <c r="G716" s="55"/>
      <c r="H716" s="36"/>
      <c r="I716" s="203"/>
      <c r="J716" s="177"/>
    </row>
    <row r="717" spans="1:10" ht="22.5" x14ac:dyDescent="0.2">
      <c r="A717" s="52"/>
      <c r="B717" s="55"/>
      <c r="C717" s="52"/>
      <c r="D717" s="52"/>
      <c r="E717" s="52" t="s">
        <v>470</v>
      </c>
      <c r="F717" s="55" t="s">
        <v>418</v>
      </c>
      <c r="G717" s="55"/>
      <c r="H717" s="36"/>
      <c r="I717" s="203"/>
      <c r="J717" s="177"/>
    </row>
    <row r="718" spans="1:10" x14ac:dyDescent="0.2">
      <c r="A718" s="52"/>
      <c r="B718" s="55"/>
      <c r="C718" s="52"/>
      <c r="D718" s="52"/>
      <c r="E718" s="52" t="s">
        <v>433</v>
      </c>
      <c r="F718" s="55" t="s">
        <v>419</v>
      </c>
      <c r="G718" s="55"/>
      <c r="H718" s="36"/>
      <c r="I718" s="203"/>
      <c r="J718" s="177"/>
    </row>
    <row r="719" spans="1:10" x14ac:dyDescent="0.2">
      <c r="A719" s="52"/>
      <c r="B719" s="55"/>
      <c r="C719" s="52"/>
      <c r="D719" s="52"/>
      <c r="E719" s="52" t="s">
        <v>471</v>
      </c>
      <c r="F719" s="55" t="s">
        <v>872</v>
      </c>
      <c r="G719" s="55"/>
      <c r="H719" s="36"/>
      <c r="I719" s="203"/>
      <c r="J719" s="177"/>
    </row>
    <row r="720" spans="1:10" x14ac:dyDescent="0.2">
      <c r="A720" s="52" t="s">
        <v>1729</v>
      </c>
      <c r="B720" s="55">
        <v>242</v>
      </c>
      <c r="C720" s="52" t="s">
        <v>1731</v>
      </c>
      <c r="D720" s="52" t="s">
        <v>843</v>
      </c>
      <c r="E720" s="52" t="s">
        <v>583</v>
      </c>
      <c r="F720" s="55" t="s">
        <v>871</v>
      </c>
      <c r="G720" s="55" t="s">
        <v>449</v>
      </c>
      <c r="H720" s="36">
        <v>9</v>
      </c>
      <c r="I720" s="199" t="s">
        <v>3304</v>
      </c>
      <c r="J720" s="200" t="s">
        <v>3064</v>
      </c>
    </row>
    <row r="721" spans="1:10" x14ac:dyDescent="0.2">
      <c r="A721" s="52"/>
      <c r="B721" s="55"/>
      <c r="C721" s="52"/>
      <c r="D721" s="52"/>
      <c r="E721" s="52" t="s">
        <v>601</v>
      </c>
      <c r="F721" s="55" t="s">
        <v>349</v>
      </c>
      <c r="G721" s="55"/>
      <c r="H721" s="36"/>
      <c r="I721" s="203"/>
      <c r="J721" s="177"/>
    </row>
    <row r="722" spans="1:10" x14ac:dyDescent="0.2">
      <c r="A722" s="52"/>
      <c r="B722" s="55"/>
      <c r="C722" s="52"/>
      <c r="D722" s="52"/>
      <c r="E722" s="52" t="s">
        <v>602</v>
      </c>
      <c r="F722" s="55" t="s">
        <v>547</v>
      </c>
      <c r="G722" s="55"/>
      <c r="H722" s="36"/>
      <c r="I722" s="203"/>
      <c r="J722" s="177"/>
    </row>
    <row r="723" spans="1:10" x14ac:dyDescent="0.2">
      <c r="A723" s="52"/>
      <c r="B723" s="55"/>
      <c r="C723" s="52"/>
      <c r="D723" s="52"/>
      <c r="E723" s="52" t="s">
        <v>603</v>
      </c>
      <c r="F723" s="55" t="s">
        <v>416</v>
      </c>
      <c r="G723" s="55"/>
      <c r="H723" s="36"/>
      <c r="I723" s="203"/>
      <c r="J723" s="177"/>
    </row>
    <row r="724" spans="1:10" x14ac:dyDescent="0.2">
      <c r="A724" s="52"/>
      <c r="B724" s="55"/>
      <c r="C724" s="52"/>
      <c r="D724" s="52"/>
      <c r="E724" s="52" t="s">
        <v>432</v>
      </c>
      <c r="F724" s="55" t="s">
        <v>417</v>
      </c>
      <c r="G724" s="55"/>
      <c r="H724" s="36"/>
      <c r="I724" s="203"/>
      <c r="J724" s="177"/>
    </row>
    <row r="725" spans="1:10" ht="22.5" x14ac:dyDescent="0.2">
      <c r="A725" s="52"/>
      <c r="B725" s="55"/>
      <c r="C725" s="52"/>
      <c r="D725" s="52"/>
      <c r="E725" s="52" t="s">
        <v>470</v>
      </c>
      <c r="F725" s="55" t="s">
        <v>418</v>
      </c>
      <c r="G725" s="55"/>
      <c r="H725" s="36"/>
      <c r="I725" s="203"/>
      <c r="J725" s="177"/>
    </row>
    <row r="726" spans="1:10" x14ac:dyDescent="0.2">
      <c r="A726" s="52"/>
      <c r="B726" s="55"/>
      <c r="C726" s="52"/>
      <c r="D726" s="52"/>
      <c r="E726" s="52" t="s">
        <v>433</v>
      </c>
      <c r="F726" s="55" t="s">
        <v>419</v>
      </c>
      <c r="G726" s="55"/>
      <c r="H726" s="36"/>
      <c r="I726" s="203"/>
      <c r="J726" s="177"/>
    </row>
    <row r="727" spans="1:10" x14ac:dyDescent="0.2">
      <c r="A727" s="52"/>
      <c r="B727" s="55"/>
      <c r="C727" s="52"/>
      <c r="D727" s="52"/>
      <c r="E727" s="52" t="s">
        <v>471</v>
      </c>
      <c r="F727" s="55" t="s">
        <v>872</v>
      </c>
      <c r="G727" s="55"/>
      <c r="H727" s="36"/>
      <c r="I727" s="203"/>
      <c r="J727" s="177"/>
    </row>
    <row r="728" spans="1:10" x14ac:dyDescent="0.2">
      <c r="A728" s="52" t="s">
        <v>1730</v>
      </c>
      <c r="B728" s="55">
        <v>243</v>
      </c>
      <c r="C728" s="52" t="s">
        <v>1732</v>
      </c>
      <c r="D728" s="52" t="s">
        <v>550</v>
      </c>
      <c r="E728" s="52"/>
      <c r="F728" s="57" t="s">
        <v>599</v>
      </c>
      <c r="G728" s="55" t="s">
        <v>446</v>
      </c>
      <c r="H728" s="36">
        <v>0</v>
      </c>
      <c r="I728" s="195" t="s">
        <v>3197</v>
      </c>
      <c r="J728" s="200" t="s">
        <v>3192</v>
      </c>
    </row>
    <row r="729" spans="1:10" ht="22.5" x14ac:dyDescent="0.2">
      <c r="A729" s="52" t="s">
        <v>1733</v>
      </c>
      <c r="B729" s="55">
        <v>244</v>
      </c>
      <c r="C729" s="52" t="s">
        <v>1767</v>
      </c>
      <c r="D729" s="52" t="s">
        <v>543</v>
      </c>
      <c r="E729" s="52" t="s">
        <v>583</v>
      </c>
      <c r="F729" s="55">
        <v>0</v>
      </c>
      <c r="G729" s="55" t="s">
        <v>444</v>
      </c>
      <c r="H729" s="36">
        <v>0</v>
      </c>
      <c r="I729" s="195" t="s">
        <v>1965</v>
      </c>
      <c r="J729" s="200" t="s">
        <v>3065</v>
      </c>
    </row>
    <row r="730" spans="1:10" x14ac:dyDescent="0.2">
      <c r="A730" s="52"/>
      <c r="B730" s="55"/>
      <c r="C730" s="52"/>
      <c r="D730" s="52"/>
      <c r="E730" s="52" t="s">
        <v>1735</v>
      </c>
      <c r="F730" s="55">
        <v>101</v>
      </c>
      <c r="G730" s="55"/>
      <c r="H730" s="36"/>
      <c r="I730" s="203"/>
      <c r="J730" s="177"/>
    </row>
    <row r="731" spans="1:10" x14ac:dyDescent="0.2">
      <c r="A731" s="52"/>
      <c r="B731" s="55"/>
      <c r="C731" s="52"/>
      <c r="D731" s="52"/>
      <c r="E731" s="52" t="s">
        <v>1736</v>
      </c>
      <c r="F731" s="55">
        <v>102</v>
      </c>
      <c r="G731" s="55"/>
      <c r="H731" s="36"/>
      <c r="I731" s="203"/>
      <c r="J731" s="177"/>
    </row>
    <row r="732" spans="1:10" x14ac:dyDescent="0.2">
      <c r="A732" s="52"/>
      <c r="B732" s="55"/>
      <c r="C732" s="52"/>
      <c r="D732" s="52"/>
      <c r="E732" s="52" t="s">
        <v>1737</v>
      </c>
      <c r="F732" s="55">
        <v>111</v>
      </c>
      <c r="G732" s="55"/>
      <c r="H732" s="36"/>
      <c r="I732" s="203"/>
      <c r="J732" s="177"/>
    </row>
    <row r="733" spans="1:10" x14ac:dyDescent="0.2">
      <c r="A733" s="52"/>
      <c r="B733" s="55"/>
      <c r="C733" s="52"/>
      <c r="D733" s="52"/>
      <c r="E733" s="52" t="s">
        <v>1738</v>
      </c>
      <c r="F733" s="55">
        <v>112</v>
      </c>
      <c r="G733" s="55"/>
      <c r="H733" s="36"/>
      <c r="I733" s="203"/>
      <c r="J733" s="177"/>
    </row>
    <row r="734" spans="1:10" x14ac:dyDescent="0.2">
      <c r="A734" s="52"/>
      <c r="B734" s="55"/>
      <c r="C734" s="52"/>
      <c r="D734" s="52"/>
      <c r="E734" s="52" t="s">
        <v>1739</v>
      </c>
      <c r="F734" s="55">
        <v>121</v>
      </c>
      <c r="G734" s="55"/>
      <c r="H734" s="36"/>
      <c r="I734" s="203"/>
      <c r="J734" s="177"/>
    </row>
    <row r="735" spans="1:10" x14ac:dyDescent="0.2">
      <c r="A735" s="52"/>
      <c r="B735" s="55"/>
      <c r="C735" s="52"/>
      <c r="D735" s="52"/>
      <c r="E735" s="52" t="s">
        <v>1740</v>
      </c>
      <c r="F735" s="55">
        <v>122</v>
      </c>
      <c r="G735" s="55"/>
      <c r="H735" s="36"/>
      <c r="I735" s="203"/>
      <c r="J735" s="177"/>
    </row>
    <row r="736" spans="1:10" ht="22.5" x14ac:dyDescent="0.2">
      <c r="A736" s="52"/>
      <c r="B736" s="55"/>
      <c r="C736" s="52"/>
      <c r="D736" s="52"/>
      <c r="E736" s="52" t="s">
        <v>1741</v>
      </c>
      <c r="F736" s="55">
        <v>131</v>
      </c>
      <c r="G736" s="55"/>
      <c r="H736" s="36"/>
      <c r="I736" s="203"/>
      <c r="J736" s="177"/>
    </row>
    <row r="737" spans="1:10" x14ac:dyDescent="0.2">
      <c r="A737" s="52"/>
      <c r="B737" s="55"/>
      <c r="C737" s="52"/>
      <c r="D737" s="52"/>
      <c r="E737" s="52" t="s">
        <v>1742</v>
      </c>
      <c r="F737" s="55">
        <v>132</v>
      </c>
      <c r="G737" s="55"/>
      <c r="H737" s="36"/>
      <c r="I737" s="203"/>
      <c r="J737" s="177"/>
    </row>
    <row r="738" spans="1:10" x14ac:dyDescent="0.2">
      <c r="A738" s="52"/>
      <c r="B738" s="55"/>
      <c r="C738" s="52"/>
      <c r="D738" s="52"/>
      <c r="E738" s="52" t="s">
        <v>1743</v>
      </c>
      <c r="F738" s="55">
        <v>141</v>
      </c>
      <c r="G738" s="55"/>
      <c r="H738" s="36"/>
      <c r="I738" s="203"/>
      <c r="J738" s="177"/>
    </row>
    <row r="739" spans="1:10" x14ac:dyDescent="0.2">
      <c r="A739" s="52"/>
      <c r="B739" s="55"/>
      <c r="C739" s="52"/>
      <c r="D739" s="52"/>
      <c r="E739" s="52" t="s">
        <v>1744</v>
      </c>
      <c r="F739" s="55">
        <v>142</v>
      </c>
      <c r="G739" s="55"/>
      <c r="H739" s="36"/>
      <c r="I739" s="203"/>
      <c r="J739" s="177"/>
    </row>
    <row r="740" spans="1:10" x14ac:dyDescent="0.2">
      <c r="A740" s="52"/>
      <c r="B740" s="55"/>
      <c r="C740" s="52"/>
      <c r="D740" s="52"/>
      <c r="E740" s="52" t="s">
        <v>1745</v>
      </c>
      <c r="F740" s="55">
        <v>151</v>
      </c>
      <c r="G740" s="55"/>
      <c r="H740" s="36"/>
      <c r="I740" s="203"/>
      <c r="J740" s="177"/>
    </row>
    <row r="741" spans="1:10" x14ac:dyDescent="0.2">
      <c r="A741" s="52"/>
      <c r="B741" s="55"/>
      <c r="C741" s="52"/>
      <c r="D741" s="52"/>
      <c r="E741" s="52" t="s">
        <v>1746</v>
      </c>
      <c r="F741" s="55">
        <v>152</v>
      </c>
      <c r="G741" s="55"/>
      <c r="H741" s="36"/>
      <c r="I741" s="203"/>
      <c r="J741" s="177"/>
    </row>
    <row r="742" spans="1:10" x14ac:dyDescent="0.2">
      <c r="A742" s="52"/>
      <c r="B742" s="55"/>
      <c r="C742" s="52"/>
      <c r="D742" s="52"/>
      <c r="E742" s="52" t="s">
        <v>1747</v>
      </c>
      <c r="F742" s="55">
        <v>161</v>
      </c>
      <c r="G742" s="55"/>
      <c r="H742" s="36"/>
      <c r="I742" s="203"/>
      <c r="J742" s="177"/>
    </row>
    <row r="743" spans="1:10" x14ac:dyDescent="0.2">
      <c r="A743" s="52"/>
      <c r="B743" s="55"/>
      <c r="C743" s="52"/>
      <c r="D743" s="52"/>
      <c r="E743" s="52" t="s">
        <v>1748</v>
      </c>
      <c r="F743" s="55">
        <v>162</v>
      </c>
      <c r="G743" s="55"/>
      <c r="H743" s="36"/>
      <c r="I743" s="203"/>
      <c r="J743" s="177"/>
    </row>
    <row r="744" spans="1:10" x14ac:dyDescent="0.2">
      <c r="A744" s="52"/>
      <c r="B744" s="55"/>
      <c r="C744" s="52"/>
      <c r="D744" s="52"/>
      <c r="E744" s="52" t="s">
        <v>1749</v>
      </c>
      <c r="F744" s="55">
        <v>171</v>
      </c>
      <c r="G744" s="55"/>
      <c r="H744" s="36"/>
      <c r="I744" s="203"/>
      <c r="J744" s="177"/>
    </row>
    <row r="745" spans="1:10" x14ac:dyDescent="0.2">
      <c r="A745" s="52"/>
      <c r="B745" s="55"/>
      <c r="C745" s="52"/>
      <c r="D745" s="52"/>
      <c r="E745" s="52" t="s">
        <v>1750</v>
      </c>
      <c r="F745" s="55">
        <v>172</v>
      </c>
      <c r="G745" s="55"/>
      <c r="H745" s="36"/>
      <c r="I745" s="203"/>
      <c r="J745" s="177"/>
    </row>
    <row r="746" spans="1:10" ht="22.5" x14ac:dyDescent="0.2">
      <c r="A746" s="52"/>
      <c r="B746" s="55"/>
      <c r="C746" s="52"/>
      <c r="D746" s="52"/>
      <c r="E746" s="52" t="s">
        <v>1751</v>
      </c>
      <c r="F746" s="55">
        <v>181</v>
      </c>
      <c r="G746" s="55"/>
      <c r="H746" s="36"/>
      <c r="I746" s="203"/>
      <c r="J746" s="177"/>
    </row>
    <row r="747" spans="1:10" x14ac:dyDescent="0.2">
      <c r="A747" s="52"/>
      <c r="B747" s="55"/>
      <c r="C747" s="52"/>
      <c r="D747" s="52"/>
      <c r="E747" s="52" t="s">
        <v>1752</v>
      </c>
      <c r="F747" s="55">
        <v>182</v>
      </c>
      <c r="G747" s="55"/>
      <c r="H747" s="36"/>
      <c r="I747" s="203"/>
      <c r="J747" s="177"/>
    </row>
    <row r="748" spans="1:10" ht="22.5" x14ac:dyDescent="0.2">
      <c r="A748" s="52"/>
      <c r="B748" s="55"/>
      <c r="C748" s="52"/>
      <c r="D748" s="52"/>
      <c r="E748" s="52" t="s">
        <v>1753</v>
      </c>
      <c r="F748" s="55">
        <v>191</v>
      </c>
      <c r="G748" s="55"/>
      <c r="H748" s="36"/>
      <c r="I748" s="203"/>
      <c r="J748" s="177"/>
    </row>
    <row r="749" spans="1:10" ht="22.5" x14ac:dyDescent="0.2">
      <c r="A749" s="52"/>
      <c r="B749" s="55"/>
      <c r="C749" s="52"/>
      <c r="D749" s="52"/>
      <c r="E749" s="52" t="s">
        <v>1754</v>
      </c>
      <c r="F749" s="55">
        <v>192</v>
      </c>
      <c r="G749" s="55"/>
      <c r="H749" s="36"/>
      <c r="I749" s="203"/>
      <c r="J749" s="177"/>
    </row>
    <row r="750" spans="1:10" x14ac:dyDescent="0.2">
      <c r="A750" s="52"/>
      <c r="B750" s="55"/>
      <c r="C750" s="52"/>
      <c r="D750" s="52"/>
      <c r="E750" s="52" t="s">
        <v>601</v>
      </c>
      <c r="F750" s="55">
        <v>500</v>
      </c>
      <c r="G750" s="55"/>
      <c r="H750" s="36"/>
      <c r="I750" s="203"/>
      <c r="J750" s="177"/>
    </row>
    <row r="751" spans="1:10" x14ac:dyDescent="0.2">
      <c r="A751" s="52"/>
      <c r="B751" s="55"/>
      <c r="C751" s="52"/>
      <c r="D751" s="52"/>
      <c r="E751" s="52" t="s">
        <v>602</v>
      </c>
      <c r="F751" s="55">
        <v>501</v>
      </c>
      <c r="G751" s="55"/>
      <c r="H751" s="36"/>
      <c r="I751" s="203"/>
      <c r="J751" s="177"/>
    </row>
    <row r="752" spans="1:10" x14ac:dyDescent="0.2">
      <c r="A752" s="52"/>
      <c r="B752" s="55"/>
      <c r="C752" s="52"/>
      <c r="D752" s="52"/>
      <c r="E752" s="52" t="s">
        <v>603</v>
      </c>
      <c r="F752" s="55">
        <v>502</v>
      </c>
      <c r="G752" s="55"/>
      <c r="H752" s="36"/>
      <c r="I752" s="203"/>
      <c r="J752" s="177"/>
    </row>
    <row r="753" spans="1:10" x14ac:dyDescent="0.2">
      <c r="A753" s="52"/>
      <c r="B753" s="55"/>
      <c r="C753" s="52"/>
      <c r="D753" s="52"/>
      <c r="E753" s="52" t="s">
        <v>604</v>
      </c>
      <c r="F753" s="55">
        <v>503</v>
      </c>
      <c r="G753" s="55"/>
      <c r="H753" s="36"/>
      <c r="I753" s="203"/>
      <c r="J753" s="177"/>
    </row>
    <row r="754" spans="1:10" ht="22.5" x14ac:dyDescent="0.2">
      <c r="A754" s="52"/>
      <c r="B754" s="55"/>
      <c r="C754" s="52"/>
      <c r="D754" s="52"/>
      <c r="E754" s="52" t="s">
        <v>470</v>
      </c>
      <c r="F754" s="55">
        <v>504</v>
      </c>
      <c r="G754" s="55"/>
      <c r="H754" s="36"/>
      <c r="I754" s="203"/>
      <c r="J754" s="177"/>
    </row>
    <row r="755" spans="1:10" ht="22.5" x14ac:dyDescent="0.2">
      <c r="A755" s="52"/>
      <c r="B755" s="55"/>
      <c r="C755" s="52"/>
      <c r="D755" s="52"/>
      <c r="E755" s="52" t="s">
        <v>605</v>
      </c>
      <c r="F755" s="55">
        <v>505</v>
      </c>
      <c r="G755" s="55"/>
      <c r="H755" s="36"/>
      <c r="I755" s="203"/>
      <c r="J755" s="177"/>
    </row>
    <row r="756" spans="1:10" x14ac:dyDescent="0.2">
      <c r="A756" s="52"/>
      <c r="B756" s="55"/>
      <c r="C756" s="52"/>
      <c r="D756" s="52"/>
      <c r="E756" s="52" t="s">
        <v>471</v>
      </c>
      <c r="F756" s="55">
        <v>508</v>
      </c>
      <c r="G756" s="55"/>
      <c r="H756" s="36"/>
      <c r="I756" s="203"/>
      <c r="J756" s="177"/>
    </row>
    <row r="757" spans="1:10" x14ac:dyDescent="0.2">
      <c r="A757" s="52"/>
      <c r="B757" s="55"/>
      <c r="C757" s="52"/>
      <c r="D757" s="52"/>
      <c r="E757" s="52" t="s">
        <v>1755</v>
      </c>
      <c r="F757" s="55">
        <v>550</v>
      </c>
      <c r="G757" s="55"/>
      <c r="H757" s="36"/>
      <c r="I757" s="203"/>
      <c r="J757" s="177"/>
    </row>
    <row r="758" spans="1:10" x14ac:dyDescent="0.2">
      <c r="A758" s="52"/>
      <c r="B758" s="55"/>
      <c r="C758" s="52"/>
      <c r="D758" s="52"/>
      <c r="E758" s="52" t="s">
        <v>1608</v>
      </c>
      <c r="F758" s="55">
        <v>551</v>
      </c>
      <c r="G758" s="55"/>
      <c r="H758" s="36"/>
      <c r="I758" s="203"/>
      <c r="J758" s="177"/>
    </row>
    <row r="759" spans="1:10" x14ac:dyDescent="0.2">
      <c r="A759" s="52"/>
      <c r="B759" s="55"/>
      <c r="C759" s="52"/>
      <c r="D759" s="52"/>
      <c r="E759" s="52" t="s">
        <v>1609</v>
      </c>
      <c r="F759" s="55">
        <v>552</v>
      </c>
      <c r="G759" s="55"/>
      <c r="H759" s="36"/>
      <c r="I759" s="203"/>
      <c r="J759" s="177"/>
    </row>
    <row r="760" spans="1:10" ht="22.5" x14ac:dyDescent="0.2">
      <c r="A760" s="52"/>
      <c r="B760" s="55"/>
      <c r="C760" s="52"/>
      <c r="D760" s="52"/>
      <c r="E760" s="52" t="s">
        <v>1756</v>
      </c>
      <c r="F760" s="55" t="s">
        <v>873</v>
      </c>
      <c r="G760" s="55"/>
      <c r="H760" s="36"/>
      <c r="I760" s="203"/>
      <c r="J760" s="177"/>
    </row>
    <row r="761" spans="1:10" x14ac:dyDescent="0.2">
      <c r="A761" s="52"/>
      <c r="B761" s="55"/>
      <c r="C761" s="52"/>
      <c r="D761" s="52"/>
      <c r="E761" s="52" t="s">
        <v>874</v>
      </c>
      <c r="F761" s="55">
        <v>630</v>
      </c>
      <c r="G761" s="55"/>
      <c r="H761" s="36"/>
      <c r="I761" s="203"/>
      <c r="J761" s="177"/>
    </row>
    <row r="762" spans="1:10" x14ac:dyDescent="0.2">
      <c r="A762" s="52"/>
      <c r="B762" s="55"/>
      <c r="C762" s="52"/>
      <c r="D762" s="52"/>
      <c r="E762" s="52" t="s">
        <v>868</v>
      </c>
      <c r="F762" s="55" t="s">
        <v>1757</v>
      </c>
      <c r="G762" s="55"/>
      <c r="H762" s="36"/>
      <c r="I762" s="203"/>
      <c r="J762" s="177"/>
    </row>
    <row r="763" spans="1:10" x14ac:dyDescent="0.2">
      <c r="A763" s="50" t="s">
        <v>1734</v>
      </c>
      <c r="B763" s="54">
        <v>245</v>
      </c>
      <c r="C763" s="50" t="s">
        <v>0</v>
      </c>
      <c r="D763" s="50"/>
      <c r="E763" s="50" t="s">
        <v>583</v>
      </c>
      <c r="F763" s="54"/>
      <c r="G763" s="54" t="s">
        <v>449</v>
      </c>
      <c r="H763" s="98">
        <v>0</v>
      </c>
      <c r="I763" s="129" t="s">
        <v>1964</v>
      </c>
      <c r="J763" s="177" t="s">
        <v>3066</v>
      </c>
    </row>
    <row r="764" spans="1:10" ht="22.5" x14ac:dyDescent="0.2">
      <c r="A764" s="50"/>
      <c r="B764" s="132"/>
      <c r="C764" s="111"/>
      <c r="D764" s="111"/>
      <c r="E764" s="50" t="s">
        <v>878</v>
      </c>
      <c r="F764" s="98" t="s">
        <v>547</v>
      </c>
      <c r="G764" s="98"/>
      <c r="H764" s="98"/>
      <c r="I764" s="129"/>
      <c r="J764" s="177"/>
    </row>
    <row r="765" spans="1:10" ht="22.5" x14ac:dyDescent="0.2">
      <c r="A765" s="50"/>
      <c r="B765" s="132"/>
      <c r="C765" s="111"/>
      <c r="D765" s="111"/>
      <c r="E765" s="50" t="s">
        <v>877</v>
      </c>
      <c r="F765" s="98" t="s">
        <v>416</v>
      </c>
      <c r="G765" s="98"/>
      <c r="H765" s="98"/>
      <c r="I765" s="129"/>
      <c r="J765" s="177"/>
    </row>
    <row r="766" spans="1:10" ht="33.75" x14ac:dyDescent="0.2">
      <c r="A766" s="50"/>
      <c r="B766" s="132"/>
      <c r="C766" s="111"/>
      <c r="D766" s="111"/>
      <c r="E766" s="50" t="s">
        <v>879</v>
      </c>
      <c r="F766" s="98" t="s">
        <v>417</v>
      </c>
      <c r="G766" s="98"/>
      <c r="H766" s="98"/>
      <c r="I766" s="129"/>
      <c r="J766" s="177"/>
    </row>
    <row r="767" spans="1:10" ht="22.5" x14ac:dyDescent="0.2">
      <c r="A767" s="50"/>
      <c r="B767" s="132"/>
      <c r="C767" s="111"/>
      <c r="D767" s="111"/>
      <c r="E767" s="50" t="s">
        <v>876</v>
      </c>
      <c r="F767" s="98" t="s">
        <v>418</v>
      </c>
      <c r="G767" s="98"/>
      <c r="H767" s="98"/>
      <c r="I767" s="129"/>
      <c r="J767" s="177"/>
    </row>
    <row r="768" spans="1:10" ht="22.5" x14ac:dyDescent="0.2">
      <c r="A768" s="50"/>
      <c r="B768" s="132"/>
      <c r="C768" s="111"/>
      <c r="D768" s="111"/>
      <c r="E768" s="50" t="s">
        <v>875</v>
      </c>
      <c r="F768" s="98" t="s">
        <v>419</v>
      </c>
      <c r="G768" s="98"/>
      <c r="H768" s="98"/>
      <c r="I768" s="129"/>
      <c r="J768" s="177"/>
    </row>
    <row r="769" spans="1:10" x14ac:dyDescent="0.2">
      <c r="A769" s="50"/>
      <c r="B769" s="132"/>
      <c r="C769" s="111"/>
      <c r="D769" s="111"/>
      <c r="E769" s="50" t="s">
        <v>1</v>
      </c>
      <c r="F769" s="98" t="s">
        <v>870</v>
      </c>
      <c r="G769" s="98"/>
      <c r="H769" s="98"/>
      <c r="I769" s="129"/>
      <c r="J769" s="177"/>
    </row>
  </sheetData>
  <autoFilter ref="A1:J769"/>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18"/>
  <sheetViews>
    <sheetView workbookViewId="0">
      <selection sqref="A1:H1"/>
    </sheetView>
  </sheetViews>
  <sheetFormatPr baseColWidth="10" defaultColWidth="11.42578125" defaultRowHeight="11.25" x14ac:dyDescent="0.2"/>
  <cols>
    <col min="1" max="1" width="26.140625" style="1" customWidth="1"/>
    <col min="2" max="2" width="5.42578125" style="1" bestFit="1" customWidth="1"/>
    <col min="3" max="3" width="2.7109375" style="1" customWidth="1"/>
    <col min="4" max="4" width="22.140625" style="1" customWidth="1"/>
    <col min="5" max="5" width="5.140625" style="1" bestFit="1" customWidth="1"/>
    <col min="6" max="6" width="2.28515625" style="1" customWidth="1"/>
    <col min="7" max="7" width="27.5703125" style="1" customWidth="1"/>
    <col min="8" max="8" width="5.42578125" style="1" bestFit="1" customWidth="1"/>
    <col min="9" max="9" width="11.42578125" style="1"/>
    <col min="10" max="10" width="6.85546875" style="1" customWidth="1"/>
    <col min="11" max="11" width="7.5703125" style="1" customWidth="1"/>
    <col min="12" max="16384" width="11.42578125" style="1"/>
  </cols>
  <sheetData>
    <row r="1" spans="1:12" ht="12.75" x14ac:dyDescent="0.2">
      <c r="A1" s="341" t="s">
        <v>230</v>
      </c>
      <c r="B1" s="342"/>
      <c r="C1" s="342"/>
      <c r="D1" s="342"/>
      <c r="E1" s="342"/>
      <c r="F1" s="342"/>
      <c r="G1" s="342"/>
      <c r="H1" s="342"/>
    </row>
    <row r="2" spans="1:12" x14ac:dyDescent="0.2">
      <c r="A2" s="3" t="s">
        <v>608</v>
      </c>
      <c r="B2" s="4" t="s">
        <v>607</v>
      </c>
      <c r="D2" s="5" t="s">
        <v>608</v>
      </c>
      <c r="E2" s="4" t="s">
        <v>607</v>
      </c>
      <c r="G2" s="5" t="s">
        <v>608</v>
      </c>
      <c r="H2" s="4" t="s">
        <v>607</v>
      </c>
      <c r="J2" s="189" t="s">
        <v>1991</v>
      </c>
    </row>
    <row r="3" spans="1:12" x14ac:dyDescent="0.2">
      <c r="A3" s="6" t="s">
        <v>615</v>
      </c>
      <c r="B3" s="7" t="s">
        <v>616</v>
      </c>
      <c r="D3" s="6" t="s">
        <v>611</v>
      </c>
      <c r="E3" s="7" t="s">
        <v>612</v>
      </c>
      <c r="G3" s="6" t="s">
        <v>323</v>
      </c>
      <c r="H3" s="7" t="s">
        <v>324</v>
      </c>
      <c r="J3" s="131" t="s">
        <v>1993</v>
      </c>
    </row>
    <row r="4" spans="1:12" x14ac:dyDescent="0.2">
      <c r="A4" s="6" t="s">
        <v>621</v>
      </c>
      <c r="B4" s="7" t="s">
        <v>622</v>
      </c>
      <c r="D4" s="6" t="s">
        <v>617</v>
      </c>
      <c r="E4" s="7" t="s">
        <v>618</v>
      </c>
      <c r="G4" s="6" t="s">
        <v>329</v>
      </c>
      <c r="H4" s="7" t="s">
        <v>330</v>
      </c>
      <c r="J4" s="131" t="s">
        <v>1994</v>
      </c>
    </row>
    <row r="5" spans="1:12" x14ac:dyDescent="0.2">
      <c r="A5" s="6" t="s">
        <v>627</v>
      </c>
      <c r="B5" s="7" t="s">
        <v>628</v>
      </c>
      <c r="D5" s="6" t="s">
        <v>623</v>
      </c>
      <c r="E5" s="7" t="s">
        <v>624</v>
      </c>
      <c r="G5" s="6" t="s">
        <v>613</v>
      </c>
      <c r="H5" s="7" t="s">
        <v>614</v>
      </c>
      <c r="J5" s="131" t="s">
        <v>1992</v>
      </c>
      <c r="K5" s="43"/>
      <c r="L5" s="43"/>
    </row>
    <row r="6" spans="1:12" x14ac:dyDescent="0.2">
      <c r="A6" s="6" t="s">
        <v>633</v>
      </c>
      <c r="B6" s="7" t="s">
        <v>634</v>
      </c>
      <c r="D6" s="6" t="s">
        <v>629</v>
      </c>
      <c r="E6" s="7" t="s">
        <v>630</v>
      </c>
      <c r="G6" s="6" t="s">
        <v>619</v>
      </c>
      <c r="H6" s="7" t="s">
        <v>620</v>
      </c>
      <c r="J6" s="31"/>
      <c r="K6" s="31"/>
      <c r="L6" s="31"/>
    </row>
    <row r="7" spans="1:12" x14ac:dyDescent="0.2">
      <c r="A7" s="6" t="s">
        <v>639</v>
      </c>
      <c r="B7" s="7" t="s">
        <v>640</v>
      </c>
      <c r="D7" s="6" t="s">
        <v>635</v>
      </c>
      <c r="E7" s="7" t="s">
        <v>636</v>
      </c>
      <c r="G7" s="6" t="s">
        <v>625</v>
      </c>
      <c r="H7" s="7" t="s">
        <v>626</v>
      </c>
    </row>
    <row r="8" spans="1:12" x14ac:dyDescent="0.2">
      <c r="A8" s="6" t="s">
        <v>645</v>
      </c>
      <c r="B8" s="7" t="s">
        <v>646</v>
      </c>
      <c r="D8" s="6" t="s">
        <v>641</v>
      </c>
      <c r="E8" s="7" t="s">
        <v>642</v>
      </c>
      <c r="G8" s="6" t="s">
        <v>631</v>
      </c>
      <c r="H8" s="7" t="s">
        <v>632</v>
      </c>
    </row>
    <row r="9" spans="1:12" x14ac:dyDescent="0.2">
      <c r="A9" s="6" t="s">
        <v>10</v>
      </c>
      <c r="B9" s="7" t="s">
        <v>11</v>
      </c>
      <c r="D9" s="6" t="s">
        <v>6</v>
      </c>
      <c r="E9" s="7" t="s">
        <v>7</v>
      </c>
      <c r="G9" s="6" t="s">
        <v>637</v>
      </c>
      <c r="H9" s="7" t="s">
        <v>638</v>
      </c>
    </row>
    <row r="10" spans="1:12" x14ac:dyDescent="0.2">
      <c r="A10" s="6" t="s">
        <v>16</v>
      </c>
      <c r="B10" s="7" t="s">
        <v>17</v>
      </c>
      <c r="D10" s="6" t="s">
        <v>12</v>
      </c>
      <c r="E10" s="7" t="s">
        <v>13</v>
      </c>
      <c r="G10" s="6" t="s">
        <v>643</v>
      </c>
      <c r="H10" s="7" t="s">
        <v>644</v>
      </c>
    </row>
    <row r="11" spans="1:12" x14ac:dyDescent="0.2">
      <c r="A11" s="6" t="s">
        <v>22</v>
      </c>
      <c r="B11" s="7" t="s">
        <v>23</v>
      </c>
      <c r="D11" s="6" t="s">
        <v>18</v>
      </c>
      <c r="E11" s="7" t="s">
        <v>19</v>
      </c>
      <c r="G11" s="6" t="s">
        <v>8</v>
      </c>
      <c r="H11" s="7" t="s">
        <v>9</v>
      </c>
    </row>
    <row r="12" spans="1:12" x14ac:dyDescent="0.2">
      <c r="A12" s="6" t="s">
        <v>26</v>
      </c>
      <c r="B12" s="7" t="s">
        <v>27</v>
      </c>
      <c r="D12" s="6" t="s">
        <v>24</v>
      </c>
      <c r="E12" s="7" t="s">
        <v>25</v>
      </c>
      <c r="G12" s="6" t="s">
        <v>14</v>
      </c>
      <c r="H12" s="7" t="s">
        <v>15</v>
      </c>
    </row>
    <row r="13" spans="1:12" x14ac:dyDescent="0.2">
      <c r="A13" s="6" t="s">
        <v>32</v>
      </c>
      <c r="B13" s="7" t="s">
        <v>33</v>
      </c>
      <c r="D13" s="6" t="s">
        <v>28</v>
      </c>
      <c r="E13" s="7" t="s">
        <v>29</v>
      </c>
      <c r="G13" s="6" t="s">
        <v>20</v>
      </c>
      <c r="H13" s="7" t="s">
        <v>21</v>
      </c>
    </row>
    <row r="14" spans="1:12" x14ac:dyDescent="0.2">
      <c r="A14" s="6" t="s">
        <v>38</v>
      </c>
      <c r="B14" s="7" t="s">
        <v>39</v>
      </c>
      <c r="D14" s="6" t="s">
        <v>34</v>
      </c>
      <c r="E14" s="7" t="s">
        <v>35</v>
      </c>
      <c r="G14" s="6" t="s">
        <v>30</v>
      </c>
      <c r="H14" s="7" t="s">
        <v>31</v>
      </c>
    </row>
    <row r="15" spans="1:12" x14ac:dyDescent="0.2">
      <c r="A15" s="6" t="s">
        <v>44</v>
      </c>
      <c r="B15" s="7" t="s">
        <v>45</v>
      </c>
      <c r="D15" s="6" t="s">
        <v>40</v>
      </c>
      <c r="E15" s="7" t="s">
        <v>41</v>
      </c>
      <c r="G15" s="6" t="s">
        <v>36</v>
      </c>
      <c r="H15" s="7" t="s">
        <v>37</v>
      </c>
    </row>
    <row r="16" spans="1:12" x14ac:dyDescent="0.2">
      <c r="A16" s="6" t="s">
        <v>50</v>
      </c>
      <c r="B16" s="7" t="s">
        <v>51</v>
      </c>
      <c r="D16" s="6" t="s">
        <v>46</v>
      </c>
      <c r="E16" s="7" t="s">
        <v>47</v>
      </c>
      <c r="G16" s="6" t="s">
        <v>42</v>
      </c>
      <c r="H16" s="7" t="s">
        <v>43</v>
      </c>
    </row>
    <row r="17" spans="1:8" x14ac:dyDescent="0.2">
      <c r="A17" s="6" t="s">
        <v>56</v>
      </c>
      <c r="B17" s="7" t="s">
        <v>57</v>
      </c>
      <c r="D17" s="6" t="s">
        <v>52</v>
      </c>
      <c r="E17" s="7" t="s">
        <v>53</v>
      </c>
      <c r="G17" s="6" t="s">
        <v>48</v>
      </c>
      <c r="H17" s="7" t="s">
        <v>49</v>
      </c>
    </row>
    <row r="18" spans="1:8" x14ac:dyDescent="0.2">
      <c r="A18" s="6" t="s">
        <v>62</v>
      </c>
      <c r="B18" s="7" t="s">
        <v>63</v>
      </c>
      <c r="D18" s="6" t="s">
        <v>58</v>
      </c>
      <c r="E18" s="7" t="s">
        <v>59</v>
      </c>
      <c r="G18" s="6" t="s">
        <v>54</v>
      </c>
      <c r="H18" s="7" t="s">
        <v>55</v>
      </c>
    </row>
    <row r="19" spans="1:8" x14ac:dyDescent="0.2">
      <c r="A19" s="6" t="s">
        <v>68</v>
      </c>
      <c r="B19" s="7" t="s">
        <v>69</v>
      </c>
      <c r="D19" s="6" t="s">
        <v>64</v>
      </c>
      <c r="E19" s="7" t="s">
        <v>65</v>
      </c>
      <c r="G19" s="6" t="s">
        <v>60</v>
      </c>
      <c r="H19" s="7" t="s">
        <v>61</v>
      </c>
    </row>
    <row r="20" spans="1:8" x14ac:dyDescent="0.2">
      <c r="A20" s="6" t="s">
        <v>371</v>
      </c>
      <c r="B20" s="7" t="s">
        <v>375</v>
      </c>
      <c r="D20" s="6" t="s">
        <v>70</v>
      </c>
      <c r="E20" s="7" t="s">
        <v>71</v>
      </c>
      <c r="G20" s="6" t="s">
        <v>66</v>
      </c>
      <c r="H20" s="7" t="s">
        <v>67</v>
      </c>
    </row>
    <row r="21" spans="1:8" x14ac:dyDescent="0.2">
      <c r="A21" s="6" t="s">
        <v>74</v>
      </c>
      <c r="B21" s="7" t="s">
        <v>75</v>
      </c>
      <c r="D21" s="6" t="s">
        <v>76</v>
      </c>
      <c r="E21" s="7" t="s">
        <v>77</v>
      </c>
      <c r="G21" s="6" t="s">
        <v>72</v>
      </c>
      <c r="H21" s="7" t="s">
        <v>73</v>
      </c>
    </row>
    <row r="22" spans="1:8" x14ac:dyDescent="0.2">
      <c r="A22" s="6" t="s">
        <v>80</v>
      </c>
      <c r="B22" s="7" t="s">
        <v>81</v>
      </c>
      <c r="D22" s="6" t="s">
        <v>82</v>
      </c>
      <c r="E22" s="7" t="s">
        <v>83</v>
      </c>
      <c r="G22" s="6" t="s">
        <v>78</v>
      </c>
      <c r="H22" s="7" t="s">
        <v>79</v>
      </c>
    </row>
    <row r="23" spans="1:8" x14ac:dyDescent="0.2">
      <c r="A23" s="6" t="s">
        <v>86</v>
      </c>
      <c r="B23" s="7" t="s">
        <v>87</v>
      </c>
      <c r="D23" s="6" t="s">
        <v>88</v>
      </c>
      <c r="E23" s="7" t="s">
        <v>89</v>
      </c>
      <c r="G23" s="6" t="s">
        <v>84</v>
      </c>
      <c r="H23" s="7" t="s">
        <v>85</v>
      </c>
    </row>
    <row r="24" spans="1:8" x14ac:dyDescent="0.2">
      <c r="A24" s="6" t="s">
        <v>92</v>
      </c>
      <c r="B24" s="7" t="s">
        <v>93</v>
      </c>
      <c r="D24" s="6" t="s">
        <v>94</v>
      </c>
      <c r="E24" s="7" t="s">
        <v>95</v>
      </c>
      <c r="G24" s="6" t="s">
        <v>90</v>
      </c>
      <c r="H24" s="7" t="s">
        <v>91</v>
      </c>
    </row>
    <row r="25" spans="1:8" x14ac:dyDescent="0.2">
      <c r="A25" s="6" t="s">
        <v>102</v>
      </c>
      <c r="B25" s="7" t="s">
        <v>103</v>
      </c>
      <c r="D25" s="6" t="s">
        <v>98</v>
      </c>
      <c r="E25" s="7" t="s">
        <v>99</v>
      </c>
      <c r="G25" s="6" t="s">
        <v>96</v>
      </c>
      <c r="H25" s="7" t="s">
        <v>97</v>
      </c>
    </row>
    <row r="26" spans="1:8" x14ac:dyDescent="0.2">
      <c r="A26" s="6" t="s">
        <v>108</v>
      </c>
      <c r="B26" s="7" t="s">
        <v>109</v>
      </c>
      <c r="D26" s="6" t="s">
        <v>104</v>
      </c>
      <c r="E26" s="7" t="s">
        <v>105</v>
      </c>
      <c r="G26" s="6" t="s">
        <v>100</v>
      </c>
      <c r="H26" s="7" t="s">
        <v>101</v>
      </c>
    </row>
    <row r="27" spans="1:8" x14ac:dyDescent="0.2">
      <c r="A27" s="6" t="s">
        <v>114</v>
      </c>
      <c r="B27" s="7" t="s">
        <v>115</v>
      </c>
      <c r="D27" s="6" t="s">
        <v>110</v>
      </c>
      <c r="E27" s="7" t="s">
        <v>111</v>
      </c>
      <c r="G27" s="6" t="s">
        <v>106</v>
      </c>
      <c r="H27" s="7" t="s">
        <v>107</v>
      </c>
    </row>
    <row r="28" spans="1:8" x14ac:dyDescent="0.2">
      <c r="A28" s="6" t="s">
        <v>120</v>
      </c>
      <c r="B28" s="7" t="s">
        <v>121</v>
      </c>
      <c r="D28" s="6" t="s">
        <v>116</v>
      </c>
      <c r="E28" s="7" t="s">
        <v>117</v>
      </c>
      <c r="G28" s="6" t="s">
        <v>112</v>
      </c>
      <c r="H28" s="7" t="s">
        <v>113</v>
      </c>
    </row>
    <row r="29" spans="1:8" x14ac:dyDescent="0.2">
      <c r="A29" s="6" t="s">
        <v>339</v>
      </c>
      <c r="B29" s="7" t="s">
        <v>126</v>
      </c>
      <c r="D29" s="6" t="s">
        <v>122</v>
      </c>
      <c r="E29" s="7" t="s">
        <v>123</v>
      </c>
      <c r="G29" s="6" t="s">
        <v>118</v>
      </c>
      <c r="H29" s="7" t="s">
        <v>119</v>
      </c>
    </row>
    <row r="30" spans="1:8" x14ac:dyDescent="0.2">
      <c r="A30" s="6" t="s">
        <v>131</v>
      </c>
      <c r="B30" s="7" t="s">
        <v>134</v>
      </c>
      <c r="D30" s="6" t="s">
        <v>127</v>
      </c>
      <c r="E30" s="7" t="s">
        <v>128</v>
      </c>
      <c r="G30" s="6" t="s">
        <v>226</v>
      </c>
      <c r="H30" s="7" t="s">
        <v>227</v>
      </c>
    </row>
    <row r="31" spans="1:8" x14ac:dyDescent="0.2">
      <c r="A31" s="6" t="s">
        <v>139</v>
      </c>
      <c r="B31" s="7" t="s">
        <v>140</v>
      </c>
      <c r="D31" s="6" t="s">
        <v>814</v>
      </c>
      <c r="E31" s="7" t="s">
        <v>815</v>
      </c>
      <c r="G31" s="6" t="s">
        <v>124</v>
      </c>
      <c r="H31" s="7" t="s">
        <v>125</v>
      </c>
    </row>
    <row r="32" spans="1:8" x14ac:dyDescent="0.2">
      <c r="A32" s="6" t="s">
        <v>660</v>
      </c>
      <c r="B32" s="7" t="s">
        <v>600</v>
      </c>
      <c r="D32" s="6" t="s">
        <v>135</v>
      </c>
      <c r="E32" s="7" t="s">
        <v>136</v>
      </c>
      <c r="G32" s="6" t="s">
        <v>129</v>
      </c>
      <c r="H32" s="7" t="s">
        <v>130</v>
      </c>
    </row>
    <row r="33" spans="1:8" x14ac:dyDescent="0.2">
      <c r="A33" s="6" t="s">
        <v>145</v>
      </c>
      <c r="B33" s="7" t="s">
        <v>146</v>
      </c>
      <c r="D33" s="6" t="s">
        <v>141</v>
      </c>
      <c r="E33" s="7" t="s">
        <v>142</v>
      </c>
      <c r="G33" s="6" t="s">
        <v>137</v>
      </c>
      <c r="H33" s="7" t="s">
        <v>138</v>
      </c>
    </row>
    <row r="34" spans="1:8" x14ac:dyDescent="0.2">
      <c r="A34" s="6" t="s">
        <v>151</v>
      </c>
      <c r="B34" s="7" t="s">
        <v>152</v>
      </c>
      <c r="D34" s="6" t="s">
        <v>147</v>
      </c>
      <c r="E34" s="7" t="s">
        <v>148</v>
      </c>
      <c r="G34" s="6" t="s">
        <v>143</v>
      </c>
      <c r="H34" s="7" t="s">
        <v>144</v>
      </c>
    </row>
    <row r="35" spans="1:8" x14ac:dyDescent="0.2">
      <c r="A35" s="6" t="s">
        <v>157</v>
      </c>
      <c r="B35" s="7" t="s">
        <v>158</v>
      </c>
      <c r="D35" s="6" t="s">
        <v>153</v>
      </c>
      <c r="E35" s="7" t="s">
        <v>154</v>
      </c>
      <c r="G35" s="6" t="s">
        <v>149</v>
      </c>
      <c r="H35" s="7" t="s">
        <v>150</v>
      </c>
    </row>
    <row r="36" spans="1:8" x14ac:dyDescent="0.2">
      <c r="A36" s="6" t="s">
        <v>163</v>
      </c>
      <c r="B36" s="7" t="s">
        <v>164</v>
      </c>
      <c r="D36" s="6" t="s">
        <v>159</v>
      </c>
      <c r="E36" s="7" t="s">
        <v>160</v>
      </c>
      <c r="G36" s="6" t="s">
        <v>155</v>
      </c>
      <c r="H36" s="7" t="s">
        <v>156</v>
      </c>
    </row>
    <row r="37" spans="1:8" x14ac:dyDescent="0.2">
      <c r="A37" s="6" t="s">
        <v>169</v>
      </c>
      <c r="B37" s="7" t="s">
        <v>170</v>
      </c>
      <c r="D37" s="6" t="s">
        <v>165</v>
      </c>
      <c r="E37" s="7" t="s">
        <v>166</v>
      </c>
      <c r="G37" s="6" t="s">
        <v>161</v>
      </c>
      <c r="H37" s="7" t="s">
        <v>162</v>
      </c>
    </row>
    <row r="38" spans="1:8" x14ac:dyDescent="0.2">
      <c r="A38" s="6" t="s">
        <v>175</v>
      </c>
      <c r="B38" s="7" t="s">
        <v>176</v>
      </c>
      <c r="D38" s="6" t="s">
        <v>171</v>
      </c>
      <c r="E38" s="7" t="s">
        <v>172</v>
      </c>
      <c r="G38" s="6" t="s">
        <v>167</v>
      </c>
      <c r="H38" s="7" t="s">
        <v>168</v>
      </c>
    </row>
    <row r="39" spans="1:8" x14ac:dyDescent="0.2">
      <c r="A39" s="6" t="s">
        <v>181</v>
      </c>
      <c r="B39" s="7" t="s">
        <v>182</v>
      </c>
      <c r="D39" s="6" t="s">
        <v>177</v>
      </c>
      <c r="E39" s="7" t="s">
        <v>178</v>
      </c>
      <c r="G39" s="6" t="s">
        <v>173</v>
      </c>
      <c r="H39" s="7" t="s">
        <v>174</v>
      </c>
    </row>
    <row r="40" spans="1:8" x14ac:dyDescent="0.2">
      <c r="A40" s="6" t="s">
        <v>187</v>
      </c>
      <c r="B40" s="7" t="s">
        <v>188</v>
      </c>
      <c r="D40" s="6" t="s">
        <v>183</v>
      </c>
      <c r="E40" s="7" t="s">
        <v>184</v>
      </c>
      <c r="G40" s="6" t="s">
        <v>179</v>
      </c>
      <c r="H40" s="7" t="s">
        <v>180</v>
      </c>
    </row>
    <row r="41" spans="1:8" x14ac:dyDescent="0.2">
      <c r="A41" s="6" t="s">
        <v>609</v>
      </c>
      <c r="B41" s="7" t="s">
        <v>610</v>
      </c>
      <c r="D41" s="6" t="s">
        <v>189</v>
      </c>
      <c r="E41" s="7" t="s">
        <v>190</v>
      </c>
      <c r="G41" s="6" t="s">
        <v>185</v>
      </c>
      <c r="H41" s="7" t="s">
        <v>186</v>
      </c>
    </row>
    <row r="42" spans="1:8" x14ac:dyDescent="0.2">
      <c r="A42" s="6" t="s">
        <v>193</v>
      </c>
      <c r="B42" s="7" t="s">
        <v>194</v>
      </c>
      <c r="D42" s="6" t="s">
        <v>195</v>
      </c>
      <c r="E42" s="7" t="s">
        <v>196</v>
      </c>
      <c r="G42" s="6" t="s">
        <v>191</v>
      </c>
      <c r="H42" s="7" t="s">
        <v>192</v>
      </c>
    </row>
    <row r="43" spans="1:8" x14ac:dyDescent="0.2">
      <c r="A43" s="6" t="s">
        <v>199</v>
      </c>
      <c r="B43" s="7" t="s">
        <v>200</v>
      </c>
      <c r="D43" s="6" t="s">
        <v>201</v>
      </c>
      <c r="E43" s="7" t="s">
        <v>202</v>
      </c>
      <c r="G43" s="6" t="s">
        <v>197</v>
      </c>
      <c r="H43" s="7" t="s">
        <v>198</v>
      </c>
    </row>
    <row r="44" spans="1:8" x14ac:dyDescent="0.2">
      <c r="A44" s="6" t="s">
        <v>205</v>
      </c>
      <c r="B44" s="7" t="s">
        <v>206</v>
      </c>
      <c r="D44" s="6" t="s">
        <v>207</v>
      </c>
      <c r="E44" s="7" t="s">
        <v>208</v>
      </c>
      <c r="G44" s="6" t="s">
        <v>203</v>
      </c>
      <c r="H44" s="7" t="s">
        <v>204</v>
      </c>
    </row>
    <row r="45" spans="1:8" x14ac:dyDescent="0.2">
      <c r="A45" s="6" t="s">
        <v>211</v>
      </c>
      <c r="B45" s="7" t="s">
        <v>212</v>
      </c>
      <c r="D45" s="6" t="s">
        <v>213</v>
      </c>
      <c r="E45" s="7" t="s">
        <v>214</v>
      </c>
      <c r="G45" s="6" t="s">
        <v>209</v>
      </c>
      <c r="H45" s="7" t="s">
        <v>210</v>
      </c>
    </row>
    <row r="46" spans="1:8" x14ac:dyDescent="0.2">
      <c r="A46" s="6" t="s">
        <v>217</v>
      </c>
      <c r="B46" s="7" t="s">
        <v>218</v>
      </c>
      <c r="D46" s="6" t="s">
        <v>219</v>
      </c>
      <c r="E46" s="7" t="s">
        <v>220</v>
      </c>
      <c r="G46" s="6" t="s">
        <v>215</v>
      </c>
      <c r="H46" s="7" t="s">
        <v>216</v>
      </c>
    </row>
    <row r="47" spans="1:8" x14ac:dyDescent="0.2">
      <c r="A47" s="6" t="s">
        <v>223</v>
      </c>
      <c r="B47" s="7" t="s">
        <v>232</v>
      </c>
      <c r="D47" s="6" t="s">
        <v>233</v>
      </c>
      <c r="E47" s="7" t="s">
        <v>234</v>
      </c>
      <c r="G47" s="6" t="s">
        <v>221</v>
      </c>
      <c r="H47" s="7" t="s">
        <v>222</v>
      </c>
    </row>
    <row r="48" spans="1:8" x14ac:dyDescent="0.2">
      <c r="A48" s="6" t="s">
        <v>237</v>
      </c>
      <c r="B48" s="7" t="s">
        <v>238</v>
      </c>
      <c r="D48" s="6" t="s">
        <v>270</v>
      </c>
      <c r="E48" s="7" t="s">
        <v>271</v>
      </c>
      <c r="G48" s="6" t="s">
        <v>235</v>
      </c>
      <c r="H48" s="7" t="s">
        <v>236</v>
      </c>
    </row>
    <row r="49" spans="1:8" x14ac:dyDescent="0.2">
      <c r="A49" s="6" t="s">
        <v>278</v>
      </c>
      <c r="B49" s="7" t="s">
        <v>279</v>
      </c>
      <c r="D49" s="6" t="s">
        <v>274</v>
      </c>
      <c r="E49" s="7" t="s">
        <v>275</v>
      </c>
      <c r="G49" s="6" t="s">
        <v>272</v>
      </c>
      <c r="H49" s="7" t="s">
        <v>273</v>
      </c>
    </row>
    <row r="50" spans="1:8" x14ac:dyDescent="0.2">
      <c r="A50" s="6" t="s">
        <v>284</v>
      </c>
      <c r="B50" s="7" t="s">
        <v>285</v>
      </c>
      <c r="D50" s="6" t="s">
        <v>228</v>
      </c>
      <c r="E50" s="7" t="s">
        <v>229</v>
      </c>
      <c r="G50" s="6" t="s">
        <v>276</v>
      </c>
      <c r="H50" s="7" t="s">
        <v>277</v>
      </c>
    </row>
    <row r="51" spans="1:8" x14ac:dyDescent="0.2">
      <c r="A51" s="6" t="s">
        <v>290</v>
      </c>
      <c r="B51" s="7" t="s">
        <v>291</v>
      </c>
      <c r="D51" s="6" t="s">
        <v>280</v>
      </c>
      <c r="E51" s="7" t="s">
        <v>281</v>
      </c>
      <c r="G51" s="6" t="s">
        <v>282</v>
      </c>
      <c r="H51" s="7" t="s">
        <v>283</v>
      </c>
    </row>
    <row r="52" spans="1:8" x14ac:dyDescent="0.2">
      <c r="A52" s="6" t="s">
        <v>294</v>
      </c>
      <c r="B52" s="7" t="s">
        <v>295</v>
      </c>
      <c r="D52" s="6" t="s">
        <v>286</v>
      </c>
      <c r="E52" s="7" t="s">
        <v>287</v>
      </c>
      <c r="G52" s="6" t="s">
        <v>288</v>
      </c>
      <c r="H52" s="7" t="s">
        <v>289</v>
      </c>
    </row>
    <row r="53" spans="1:8" x14ac:dyDescent="0.2">
      <c r="A53" s="6" t="s">
        <v>305</v>
      </c>
      <c r="B53" s="7" t="s">
        <v>306</v>
      </c>
      <c r="D53" s="6" t="s">
        <v>292</v>
      </c>
      <c r="E53" s="7" t="s">
        <v>293</v>
      </c>
      <c r="G53" s="6" t="s">
        <v>298</v>
      </c>
      <c r="H53" s="7" t="s">
        <v>299</v>
      </c>
    </row>
    <row r="54" spans="1:8" x14ac:dyDescent="0.2">
      <c r="A54" s="6" t="s">
        <v>309</v>
      </c>
      <c r="B54" s="7" t="s">
        <v>310</v>
      </c>
      <c r="D54" s="6" t="s">
        <v>296</v>
      </c>
      <c r="E54" s="7" t="s">
        <v>297</v>
      </c>
      <c r="G54" s="6" t="s">
        <v>313</v>
      </c>
      <c r="H54" s="7" t="s">
        <v>314</v>
      </c>
    </row>
    <row r="55" spans="1:8" x14ac:dyDescent="0.2">
      <c r="A55" s="6" t="s">
        <v>315</v>
      </c>
      <c r="B55" s="7" t="s">
        <v>316</v>
      </c>
      <c r="D55" s="6" t="s">
        <v>307</v>
      </c>
      <c r="E55" s="7" t="s">
        <v>308</v>
      </c>
      <c r="G55" s="6" t="s">
        <v>319</v>
      </c>
      <c r="H55" s="7" t="s">
        <v>320</v>
      </c>
    </row>
    <row r="56" spans="1:8" x14ac:dyDescent="0.2">
      <c r="A56" s="6" t="s">
        <v>321</v>
      </c>
      <c r="B56" s="7" t="s">
        <v>322</v>
      </c>
      <c r="D56" s="6" t="s">
        <v>311</v>
      </c>
      <c r="E56" s="7" t="s">
        <v>312</v>
      </c>
      <c r="G56" s="6" t="s">
        <v>325</v>
      </c>
      <c r="H56" s="7" t="s">
        <v>326</v>
      </c>
    </row>
    <row r="57" spans="1:8" x14ac:dyDescent="0.2">
      <c r="A57" s="6" t="s">
        <v>327</v>
      </c>
      <c r="B57" s="7" t="s">
        <v>328</v>
      </c>
      <c r="D57" s="6" t="s">
        <v>317</v>
      </c>
      <c r="E57" s="7" t="s">
        <v>318</v>
      </c>
      <c r="G57" s="21" t="s">
        <v>376</v>
      </c>
      <c r="H57" s="26" t="s">
        <v>331</v>
      </c>
    </row>
    <row r="58" spans="1:8" x14ac:dyDescent="0.2">
      <c r="A58" s="20"/>
      <c r="B58" s="2"/>
      <c r="G58" s="21" t="s">
        <v>373</v>
      </c>
      <c r="H58" s="26" t="s">
        <v>377</v>
      </c>
    </row>
    <row r="59" spans="1:8" x14ac:dyDescent="0.2">
      <c r="B59" s="2"/>
    </row>
    <row r="60" spans="1:8" ht="12.75" x14ac:dyDescent="0.2">
      <c r="A60" s="28" t="s">
        <v>231</v>
      </c>
      <c r="B60" s="29"/>
      <c r="C60" s="29"/>
      <c r="D60" s="29"/>
      <c r="E60" s="29"/>
      <c r="F60" s="29"/>
      <c r="G60" s="29"/>
      <c r="H60" s="30"/>
    </row>
    <row r="61" spans="1:8" x14ac:dyDescent="0.2">
      <c r="A61" s="23" t="s">
        <v>608</v>
      </c>
      <c r="B61" s="24" t="s">
        <v>607</v>
      </c>
      <c r="D61" s="25" t="s">
        <v>608</v>
      </c>
      <c r="E61" s="24" t="s">
        <v>607</v>
      </c>
      <c r="G61" s="25" t="s">
        <v>608</v>
      </c>
      <c r="H61" s="24" t="s">
        <v>607</v>
      </c>
    </row>
    <row r="62" spans="1:8" x14ac:dyDescent="0.2">
      <c r="A62" s="8" t="s">
        <v>223</v>
      </c>
      <c r="B62" s="9" t="s">
        <v>232</v>
      </c>
      <c r="C62" s="10"/>
      <c r="D62" s="11" t="s">
        <v>40</v>
      </c>
      <c r="E62" s="12" t="s">
        <v>41</v>
      </c>
      <c r="F62" s="15"/>
      <c r="G62" s="17" t="s">
        <v>643</v>
      </c>
      <c r="H62" s="18" t="s">
        <v>644</v>
      </c>
    </row>
    <row r="63" spans="1:8" x14ac:dyDescent="0.2">
      <c r="A63" s="13" t="s">
        <v>629</v>
      </c>
      <c r="B63" s="14" t="s">
        <v>630</v>
      </c>
      <c r="C63" s="15"/>
      <c r="D63" s="16" t="s">
        <v>64</v>
      </c>
      <c r="E63" s="14" t="s">
        <v>65</v>
      </c>
      <c r="F63" s="10"/>
      <c r="G63" s="17" t="s">
        <v>8</v>
      </c>
      <c r="H63" s="18" t="s">
        <v>9</v>
      </c>
    </row>
    <row r="64" spans="1:8" x14ac:dyDescent="0.2">
      <c r="A64" s="13" t="s">
        <v>290</v>
      </c>
      <c r="B64" s="14" t="s">
        <v>291</v>
      </c>
      <c r="C64" s="15"/>
      <c r="D64" s="16" t="s">
        <v>58</v>
      </c>
      <c r="E64" s="14" t="s">
        <v>59</v>
      </c>
      <c r="F64" s="15"/>
      <c r="G64" s="16" t="s">
        <v>54</v>
      </c>
      <c r="H64" s="14" t="s">
        <v>378</v>
      </c>
    </row>
    <row r="65" spans="1:8" x14ac:dyDescent="0.2">
      <c r="A65" s="13" t="s">
        <v>615</v>
      </c>
      <c r="B65" s="14" t="s">
        <v>616</v>
      </c>
      <c r="C65" s="15"/>
      <c r="D65" s="16" t="s">
        <v>52</v>
      </c>
      <c r="E65" s="14" t="s">
        <v>53</v>
      </c>
      <c r="F65" s="15"/>
      <c r="G65" s="16" t="s">
        <v>14</v>
      </c>
      <c r="H65" s="14" t="s">
        <v>379</v>
      </c>
    </row>
    <row r="66" spans="1:8" x14ac:dyDescent="0.2">
      <c r="A66" s="13" t="s">
        <v>627</v>
      </c>
      <c r="B66" s="14" t="s">
        <v>628</v>
      </c>
      <c r="C66" s="15"/>
      <c r="D66" s="16" t="s">
        <v>70</v>
      </c>
      <c r="E66" s="14" t="s">
        <v>71</v>
      </c>
      <c r="F66" s="15"/>
      <c r="G66" s="16" t="s">
        <v>20</v>
      </c>
      <c r="H66" s="14" t="s">
        <v>380</v>
      </c>
    </row>
    <row r="67" spans="1:8" x14ac:dyDescent="0.2">
      <c r="A67" s="13" t="s">
        <v>211</v>
      </c>
      <c r="B67" s="14" t="s">
        <v>212</v>
      </c>
      <c r="C67" s="15"/>
      <c r="D67" s="16" t="s">
        <v>76</v>
      </c>
      <c r="E67" s="14" t="s">
        <v>77</v>
      </c>
      <c r="F67" s="15"/>
      <c r="G67" s="16" t="s">
        <v>30</v>
      </c>
      <c r="H67" s="14" t="s">
        <v>381</v>
      </c>
    </row>
    <row r="68" spans="1:8" x14ac:dyDescent="0.2">
      <c r="A68" s="13" t="s">
        <v>621</v>
      </c>
      <c r="B68" s="14" t="s">
        <v>622</v>
      </c>
      <c r="C68" s="15"/>
      <c r="D68" s="17" t="s">
        <v>82</v>
      </c>
      <c r="E68" s="18" t="s">
        <v>83</v>
      </c>
      <c r="F68" s="15"/>
      <c r="G68" s="16" t="s">
        <v>48</v>
      </c>
      <c r="H68" s="14" t="s">
        <v>382</v>
      </c>
    </row>
    <row r="69" spans="1:8" x14ac:dyDescent="0.2">
      <c r="A69" s="13" t="s">
        <v>639</v>
      </c>
      <c r="B69" s="14" t="s">
        <v>640</v>
      </c>
      <c r="C69" s="15"/>
      <c r="D69" s="16" t="s">
        <v>88</v>
      </c>
      <c r="E69" s="14" t="s">
        <v>89</v>
      </c>
      <c r="F69" s="15"/>
      <c r="G69" s="16" t="s">
        <v>36</v>
      </c>
      <c r="H69" s="14" t="s">
        <v>383</v>
      </c>
    </row>
    <row r="70" spans="1:8" x14ac:dyDescent="0.2">
      <c r="A70" s="13" t="s">
        <v>645</v>
      </c>
      <c r="B70" s="14" t="s">
        <v>646</v>
      </c>
      <c r="C70" s="15"/>
      <c r="D70" s="16" t="s">
        <v>98</v>
      </c>
      <c r="E70" s="14" t="s">
        <v>99</v>
      </c>
      <c r="F70" s="15"/>
      <c r="G70" s="17" t="s">
        <v>60</v>
      </c>
      <c r="H70" s="18" t="s">
        <v>384</v>
      </c>
    </row>
    <row r="71" spans="1:8" x14ac:dyDescent="0.2">
      <c r="A71" s="13" t="s">
        <v>22</v>
      </c>
      <c r="B71" s="14" t="s">
        <v>23</v>
      </c>
      <c r="C71" s="15"/>
      <c r="D71" s="16" t="s">
        <v>386</v>
      </c>
      <c r="E71" s="14" t="s">
        <v>299</v>
      </c>
      <c r="F71" s="15"/>
      <c r="G71" s="17" t="s">
        <v>151</v>
      </c>
      <c r="H71" s="18" t="s">
        <v>385</v>
      </c>
    </row>
    <row r="72" spans="1:8" x14ac:dyDescent="0.2">
      <c r="A72" s="13" t="s">
        <v>10</v>
      </c>
      <c r="B72" s="14" t="s">
        <v>11</v>
      </c>
      <c r="C72" s="15"/>
      <c r="D72" s="16" t="s">
        <v>94</v>
      </c>
      <c r="E72" s="14" t="s">
        <v>95</v>
      </c>
      <c r="F72" s="15"/>
      <c r="G72" s="16" t="s">
        <v>78</v>
      </c>
      <c r="H72" s="14" t="s">
        <v>387</v>
      </c>
    </row>
    <row r="73" spans="1:8" x14ac:dyDescent="0.2">
      <c r="A73" s="19" t="s">
        <v>62</v>
      </c>
      <c r="B73" s="18" t="s">
        <v>63</v>
      </c>
      <c r="C73" s="15"/>
      <c r="D73" s="17" t="s">
        <v>122</v>
      </c>
      <c r="E73" s="18" t="s">
        <v>123</v>
      </c>
      <c r="F73" s="15"/>
      <c r="G73" s="16" t="s">
        <v>66</v>
      </c>
      <c r="H73" s="14" t="s">
        <v>388</v>
      </c>
    </row>
    <row r="74" spans="1:8" x14ac:dyDescent="0.2">
      <c r="A74" s="13" t="s">
        <v>50</v>
      </c>
      <c r="B74" s="14" t="s">
        <v>51</v>
      </c>
      <c r="C74" s="15"/>
      <c r="D74" s="16" t="s">
        <v>145</v>
      </c>
      <c r="E74" s="14" t="s">
        <v>146</v>
      </c>
      <c r="F74" s="15"/>
      <c r="G74" s="16" t="s">
        <v>72</v>
      </c>
      <c r="H74" s="14" t="s">
        <v>389</v>
      </c>
    </row>
    <row r="75" spans="1:8" x14ac:dyDescent="0.2">
      <c r="A75" s="13" t="s">
        <v>32</v>
      </c>
      <c r="B75" s="14" t="s">
        <v>33</v>
      </c>
      <c r="C75" s="15"/>
      <c r="D75" s="16" t="s">
        <v>104</v>
      </c>
      <c r="E75" s="14" t="s">
        <v>105</v>
      </c>
      <c r="F75" s="15"/>
      <c r="G75" s="17" t="s">
        <v>319</v>
      </c>
      <c r="H75" s="18" t="s">
        <v>390</v>
      </c>
    </row>
    <row r="76" spans="1:8" x14ac:dyDescent="0.2">
      <c r="A76" s="13" t="s">
        <v>74</v>
      </c>
      <c r="B76" s="14" t="s">
        <v>75</v>
      </c>
      <c r="C76" s="15"/>
      <c r="D76" s="16" t="s">
        <v>110</v>
      </c>
      <c r="E76" s="14" t="s">
        <v>111</v>
      </c>
      <c r="F76" s="15"/>
      <c r="G76" s="16" t="s">
        <v>84</v>
      </c>
      <c r="H76" s="14" t="s">
        <v>391</v>
      </c>
    </row>
    <row r="77" spans="1:8" x14ac:dyDescent="0.2">
      <c r="A77" s="13" t="s">
        <v>38</v>
      </c>
      <c r="B77" s="14" t="s">
        <v>39</v>
      </c>
      <c r="C77" s="15"/>
      <c r="D77" s="16" t="s">
        <v>116</v>
      </c>
      <c r="E77" s="14" t="s">
        <v>117</v>
      </c>
      <c r="F77" s="15"/>
      <c r="G77" s="16" t="s">
        <v>143</v>
      </c>
      <c r="H77" s="14" t="s">
        <v>392</v>
      </c>
    </row>
    <row r="78" spans="1:8" x14ac:dyDescent="0.2">
      <c r="A78" s="13" t="s">
        <v>80</v>
      </c>
      <c r="B78" s="14" t="s">
        <v>81</v>
      </c>
      <c r="C78" s="15"/>
      <c r="D78" s="16" t="s">
        <v>163</v>
      </c>
      <c r="E78" s="14" t="s">
        <v>164</v>
      </c>
      <c r="F78" s="15"/>
      <c r="G78" s="16" t="s">
        <v>339</v>
      </c>
      <c r="H78" s="14" t="s">
        <v>393</v>
      </c>
    </row>
    <row r="79" spans="1:8" x14ac:dyDescent="0.2">
      <c r="A79" s="13" t="s">
        <v>102</v>
      </c>
      <c r="B79" s="14" t="s">
        <v>103</v>
      </c>
      <c r="C79" s="15"/>
      <c r="D79" s="16" t="s">
        <v>157</v>
      </c>
      <c r="E79" s="14" t="s">
        <v>158</v>
      </c>
      <c r="F79" s="15"/>
      <c r="G79" s="16" t="s">
        <v>96</v>
      </c>
      <c r="H79" s="14" t="s">
        <v>394</v>
      </c>
    </row>
    <row r="80" spans="1:8" x14ac:dyDescent="0.2">
      <c r="A80" s="13" t="s">
        <v>86</v>
      </c>
      <c r="B80" s="14" t="s">
        <v>87</v>
      </c>
      <c r="C80" s="15"/>
      <c r="D80" s="41" t="s">
        <v>814</v>
      </c>
      <c r="E80" s="42" t="s">
        <v>815</v>
      </c>
      <c r="F80" s="15"/>
      <c r="G80" s="16" t="s">
        <v>226</v>
      </c>
      <c r="H80" s="14" t="s">
        <v>227</v>
      </c>
    </row>
    <row r="81" spans="1:8" x14ac:dyDescent="0.2">
      <c r="A81" s="13" t="s">
        <v>68</v>
      </c>
      <c r="B81" s="14" t="s">
        <v>69</v>
      </c>
      <c r="C81" s="15"/>
      <c r="D81" s="16" t="s">
        <v>24</v>
      </c>
      <c r="E81" s="14" t="s">
        <v>25</v>
      </c>
      <c r="F81" s="15"/>
      <c r="G81" s="16" t="s">
        <v>106</v>
      </c>
      <c r="H81" s="14" t="s">
        <v>395</v>
      </c>
    </row>
    <row r="82" spans="1:8" x14ac:dyDescent="0.2">
      <c r="A82" s="13" t="s">
        <v>108</v>
      </c>
      <c r="B82" s="14" t="s">
        <v>109</v>
      </c>
      <c r="C82" s="15"/>
      <c r="D82" s="16" t="s">
        <v>135</v>
      </c>
      <c r="E82" s="14" t="s">
        <v>136</v>
      </c>
      <c r="F82" s="15"/>
      <c r="G82" s="16" t="s">
        <v>100</v>
      </c>
      <c r="H82" s="14" t="s">
        <v>396</v>
      </c>
    </row>
    <row r="83" spans="1:8" x14ac:dyDescent="0.2">
      <c r="A83" s="13" t="s">
        <v>92</v>
      </c>
      <c r="B83" s="14" t="s">
        <v>93</v>
      </c>
      <c r="C83" s="15"/>
      <c r="D83" s="17" t="s">
        <v>141</v>
      </c>
      <c r="E83" s="18" t="s">
        <v>142</v>
      </c>
      <c r="F83" s="15"/>
      <c r="G83" s="16" t="s">
        <v>129</v>
      </c>
      <c r="H83" s="14" t="s">
        <v>397</v>
      </c>
    </row>
    <row r="84" spans="1:8" x14ac:dyDescent="0.2">
      <c r="A84" s="13" t="s">
        <v>56</v>
      </c>
      <c r="B84" s="14" t="s">
        <v>57</v>
      </c>
      <c r="C84" s="15"/>
      <c r="D84" s="16" t="s">
        <v>177</v>
      </c>
      <c r="E84" s="14" t="s">
        <v>178</v>
      </c>
      <c r="F84" s="15"/>
      <c r="G84" s="16" t="s">
        <v>137</v>
      </c>
      <c r="H84" s="14" t="s">
        <v>138</v>
      </c>
    </row>
    <row r="85" spans="1:8" x14ac:dyDescent="0.2">
      <c r="A85" s="13" t="s">
        <v>44</v>
      </c>
      <c r="B85" s="14" t="s">
        <v>45</v>
      </c>
      <c r="C85" s="15"/>
      <c r="D85" s="16" t="s">
        <v>195</v>
      </c>
      <c r="E85" s="14" t="s">
        <v>196</v>
      </c>
      <c r="F85" s="15"/>
      <c r="G85" s="16" t="s">
        <v>118</v>
      </c>
      <c r="H85" s="14" t="s">
        <v>119</v>
      </c>
    </row>
    <row r="86" spans="1:8" x14ac:dyDescent="0.2">
      <c r="A86" s="13" t="s">
        <v>26</v>
      </c>
      <c r="B86" s="14" t="s">
        <v>27</v>
      </c>
      <c r="C86" s="15"/>
      <c r="D86" s="16" t="s">
        <v>147</v>
      </c>
      <c r="E86" s="14" t="s">
        <v>148</v>
      </c>
      <c r="F86" s="15"/>
      <c r="G86" s="16" t="s">
        <v>278</v>
      </c>
      <c r="H86" s="14" t="s">
        <v>279</v>
      </c>
    </row>
    <row r="87" spans="1:8" x14ac:dyDescent="0.2">
      <c r="A87" s="19" t="s">
        <v>120</v>
      </c>
      <c r="B87" s="18" t="s">
        <v>121</v>
      </c>
      <c r="C87" s="15"/>
      <c r="D87" s="16" t="s">
        <v>153</v>
      </c>
      <c r="E87" s="14" t="s">
        <v>154</v>
      </c>
      <c r="F87" s="15"/>
      <c r="G87" s="16" t="s">
        <v>171</v>
      </c>
      <c r="H87" s="14" t="s">
        <v>172</v>
      </c>
    </row>
    <row r="88" spans="1:8" x14ac:dyDescent="0.2">
      <c r="A88" s="13" t="s">
        <v>131</v>
      </c>
      <c r="B88" s="14" t="s">
        <v>134</v>
      </c>
      <c r="C88" s="15"/>
      <c r="D88" s="16" t="s">
        <v>159</v>
      </c>
      <c r="E88" s="14" t="s">
        <v>160</v>
      </c>
      <c r="F88" s="15"/>
      <c r="G88" s="16" t="s">
        <v>398</v>
      </c>
      <c r="H88" s="14" t="s">
        <v>314</v>
      </c>
    </row>
    <row r="89" spans="1:8" x14ac:dyDescent="0.2">
      <c r="A89" s="13" t="s">
        <v>139</v>
      </c>
      <c r="B89" s="14" t="s">
        <v>140</v>
      </c>
      <c r="C89" s="15"/>
      <c r="D89" s="16" t="s">
        <v>165</v>
      </c>
      <c r="E89" s="14" t="s">
        <v>166</v>
      </c>
      <c r="F89" s="15"/>
      <c r="G89" s="16" t="s">
        <v>90</v>
      </c>
      <c r="H89" s="14" t="s">
        <v>91</v>
      </c>
    </row>
    <row r="90" spans="1:8" x14ac:dyDescent="0.2">
      <c r="A90" s="6" t="s">
        <v>660</v>
      </c>
      <c r="B90" s="7" t="s">
        <v>600</v>
      </c>
      <c r="C90" s="15"/>
      <c r="D90" s="16" t="s">
        <v>183</v>
      </c>
      <c r="E90" s="14" t="s">
        <v>184</v>
      </c>
      <c r="F90" s="15"/>
      <c r="G90" s="16" t="s">
        <v>127</v>
      </c>
      <c r="H90" s="14" t="s">
        <v>128</v>
      </c>
    </row>
    <row r="91" spans="1:8" x14ac:dyDescent="0.2">
      <c r="A91" s="13" t="s">
        <v>169</v>
      </c>
      <c r="B91" s="14" t="s">
        <v>170</v>
      </c>
      <c r="C91" s="15"/>
      <c r="D91" s="16" t="s">
        <v>189</v>
      </c>
      <c r="E91" s="14" t="s">
        <v>190</v>
      </c>
      <c r="F91" s="15"/>
      <c r="G91" s="16" t="s">
        <v>124</v>
      </c>
      <c r="H91" s="14" t="s">
        <v>125</v>
      </c>
    </row>
    <row r="92" spans="1:8" x14ac:dyDescent="0.2">
      <c r="A92" s="13" t="s">
        <v>175</v>
      </c>
      <c r="B92" s="14" t="s">
        <v>176</v>
      </c>
      <c r="C92" s="15"/>
      <c r="D92" s="17" t="s">
        <v>213</v>
      </c>
      <c r="E92" s="18" t="s">
        <v>214</v>
      </c>
      <c r="F92" s="15"/>
      <c r="G92" s="17" t="s">
        <v>149</v>
      </c>
      <c r="H92" s="18" t="s">
        <v>150</v>
      </c>
    </row>
    <row r="93" spans="1:8" x14ac:dyDescent="0.2">
      <c r="A93" s="19" t="s">
        <v>609</v>
      </c>
      <c r="B93" s="18" t="s">
        <v>399</v>
      </c>
      <c r="C93" s="15"/>
      <c r="D93" s="16" t="s">
        <v>296</v>
      </c>
      <c r="E93" s="14" t="s">
        <v>297</v>
      </c>
      <c r="F93" s="15"/>
      <c r="G93" s="16" t="s">
        <v>173</v>
      </c>
      <c r="H93" s="14" t="s">
        <v>174</v>
      </c>
    </row>
    <row r="94" spans="1:8" x14ac:dyDescent="0.2">
      <c r="A94" s="13" t="s">
        <v>199</v>
      </c>
      <c r="B94" s="14" t="s">
        <v>200</v>
      </c>
      <c r="C94" s="15"/>
      <c r="D94" s="16" t="s">
        <v>307</v>
      </c>
      <c r="E94" s="14" t="s">
        <v>308</v>
      </c>
      <c r="F94" s="15"/>
      <c r="G94" s="16" t="s">
        <v>203</v>
      </c>
      <c r="H94" s="14" t="s">
        <v>204</v>
      </c>
    </row>
    <row r="95" spans="1:8" x14ac:dyDescent="0.2">
      <c r="A95" s="13" t="s">
        <v>193</v>
      </c>
      <c r="B95" s="14" t="s">
        <v>194</v>
      </c>
      <c r="C95" s="15"/>
      <c r="D95" s="16" t="s">
        <v>270</v>
      </c>
      <c r="E95" s="14" t="s">
        <v>271</v>
      </c>
      <c r="F95" s="15"/>
      <c r="G95" s="16" t="s">
        <v>209</v>
      </c>
      <c r="H95" s="14" t="s">
        <v>210</v>
      </c>
    </row>
    <row r="96" spans="1:8" x14ac:dyDescent="0.2">
      <c r="A96" s="19" t="s">
        <v>205</v>
      </c>
      <c r="B96" s="18" t="s">
        <v>206</v>
      </c>
      <c r="C96" s="15"/>
      <c r="D96" s="16" t="s">
        <v>274</v>
      </c>
      <c r="E96" s="14" t="s">
        <v>275</v>
      </c>
      <c r="F96" s="15"/>
      <c r="G96" s="16" t="s">
        <v>167</v>
      </c>
      <c r="H96" s="14" t="s">
        <v>168</v>
      </c>
    </row>
    <row r="97" spans="1:8" x14ac:dyDescent="0.2">
      <c r="A97" s="13" t="s">
        <v>217</v>
      </c>
      <c r="B97" s="14" t="s">
        <v>218</v>
      </c>
      <c r="C97" s="15"/>
      <c r="D97" s="16" t="s">
        <v>201</v>
      </c>
      <c r="E97" s="14" t="s">
        <v>202</v>
      </c>
      <c r="F97" s="15"/>
      <c r="G97" s="16" t="s">
        <v>161</v>
      </c>
      <c r="H97" s="14" t="s">
        <v>162</v>
      </c>
    </row>
    <row r="98" spans="1:8" x14ac:dyDescent="0.2">
      <c r="A98" s="13" t="s">
        <v>112</v>
      </c>
      <c r="B98" s="14" t="s">
        <v>113</v>
      </c>
      <c r="C98" s="15"/>
      <c r="D98" s="16" t="s">
        <v>292</v>
      </c>
      <c r="E98" s="14" t="s">
        <v>293</v>
      </c>
      <c r="F98" s="15"/>
      <c r="G98" s="16" t="s">
        <v>155</v>
      </c>
      <c r="H98" s="14" t="s">
        <v>156</v>
      </c>
    </row>
    <row r="99" spans="1:8" x14ac:dyDescent="0.2">
      <c r="A99" s="13" t="s">
        <v>237</v>
      </c>
      <c r="B99" s="14" t="s">
        <v>238</v>
      </c>
      <c r="C99" s="15"/>
      <c r="D99" s="16" t="s">
        <v>233</v>
      </c>
      <c r="E99" s="14" t="s">
        <v>234</v>
      </c>
      <c r="F99" s="15"/>
      <c r="G99" s="16" t="s">
        <v>187</v>
      </c>
      <c r="H99" s="14" t="s">
        <v>188</v>
      </c>
    </row>
    <row r="100" spans="1:8" x14ac:dyDescent="0.2">
      <c r="A100" s="19" t="s">
        <v>284</v>
      </c>
      <c r="B100" s="18" t="s">
        <v>285</v>
      </c>
      <c r="C100" s="15"/>
      <c r="D100" s="16" t="s">
        <v>219</v>
      </c>
      <c r="E100" s="14" t="s">
        <v>220</v>
      </c>
      <c r="F100" s="15"/>
      <c r="G100" s="16" t="s">
        <v>197</v>
      </c>
      <c r="H100" s="14" t="s">
        <v>198</v>
      </c>
    </row>
    <row r="101" spans="1:8" x14ac:dyDescent="0.2">
      <c r="A101" s="13" t="s">
        <v>294</v>
      </c>
      <c r="B101" s="14" t="s">
        <v>295</v>
      </c>
      <c r="C101" s="15"/>
      <c r="D101" s="16" t="s">
        <v>207</v>
      </c>
      <c r="E101" s="14" t="s">
        <v>208</v>
      </c>
      <c r="F101" s="15"/>
      <c r="G101" s="16" t="s">
        <v>191</v>
      </c>
      <c r="H101" s="14" t="s">
        <v>192</v>
      </c>
    </row>
    <row r="102" spans="1:8" x14ac:dyDescent="0.2">
      <c r="A102" s="19" t="s">
        <v>305</v>
      </c>
      <c r="B102" s="18" t="s">
        <v>306</v>
      </c>
      <c r="C102" s="15"/>
      <c r="D102" s="16" t="s">
        <v>280</v>
      </c>
      <c r="E102" s="14" t="s">
        <v>281</v>
      </c>
      <c r="F102" s="15"/>
      <c r="G102" s="17" t="s">
        <v>179</v>
      </c>
      <c r="H102" s="18" t="s">
        <v>180</v>
      </c>
    </row>
    <row r="103" spans="1:8" x14ac:dyDescent="0.2">
      <c r="A103" s="13" t="s">
        <v>309</v>
      </c>
      <c r="B103" s="14" t="s">
        <v>310</v>
      </c>
      <c r="C103" s="15"/>
      <c r="D103" s="16" t="s">
        <v>228</v>
      </c>
      <c r="E103" s="14" t="s">
        <v>229</v>
      </c>
      <c r="F103" s="15"/>
      <c r="G103" s="16" t="s">
        <v>215</v>
      </c>
      <c r="H103" s="14" t="s">
        <v>216</v>
      </c>
    </row>
    <row r="104" spans="1:8" x14ac:dyDescent="0.2">
      <c r="A104" s="13" t="s">
        <v>623</v>
      </c>
      <c r="B104" s="14" t="s">
        <v>624</v>
      </c>
      <c r="C104" s="15"/>
      <c r="D104" s="16" t="s">
        <v>286</v>
      </c>
      <c r="E104" s="14" t="s">
        <v>287</v>
      </c>
      <c r="F104" s="15"/>
      <c r="G104" s="16" t="s">
        <v>221</v>
      </c>
      <c r="H104" s="14" t="s">
        <v>222</v>
      </c>
    </row>
    <row r="105" spans="1:8" x14ac:dyDescent="0.2">
      <c r="A105" s="13" t="s">
        <v>321</v>
      </c>
      <c r="B105" s="14" t="s">
        <v>322</v>
      </c>
      <c r="C105" s="15"/>
      <c r="D105" s="17" t="s">
        <v>311</v>
      </c>
      <c r="E105" s="18" t="s">
        <v>312</v>
      </c>
      <c r="F105" s="15"/>
      <c r="G105" s="16" t="s">
        <v>34</v>
      </c>
      <c r="H105" s="14" t="s">
        <v>35</v>
      </c>
    </row>
    <row r="106" spans="1:8" x14ac:dyDescent="0.2">
      <c r="A106" s="13" t="s">
        <v>327</v>
      </c>
      <c r="B106" s="14" t="s">
        <v>328</v>
      </c>
      <c r="C106" s="15"/>
      <c r="D106" s="16" t="s">
        <v>400</v>
      </c>
      <c r="E106" s="14" t="s">
        <v>632</v>
      </c>
      <c r="F106" s="15"/>
      <c r="G106" s="16" t="s">
        <v>235</v>
      </c>
      <c r="H106" s="14" t="s">
        <v>236</v>
      </c>
    </row>
    <row r="107" spans="1:8" x14ac:dyDescent="0.2">
      <c r="A107" s="13" t="s">
        <v>635</v>
      </c>
      <c r="B107" s="14" t="s">
        <v>636</v>
      </c>
      <c r="C107" s="15"/>
      <c r="D107" s="16" t="s">
        <v>625</v>
      </c>
      <c r="E107" s="14" t="s">
        <v>626</v>
      </c>
      <c r="F107" s="15"/>
      <c r="G107" s="17" t="s">
        <v>276</v>
      </c>
      <c r="H107" s="18" t="s">
        <v>277</v>
      </c>
    </row>
    <row r="108" spans="1:8" x14ac:dyDescent="0.2">
      <c r="A108" s="13" t="s">
        <v>641</v>
      </c>
      <c r="B108" s="14" t="s">
        <v>642</v>
      </c>
      <c r="C108" s="15"/>
      <c r="D108" s="16" t="s">
        <v>329</v>
      </c>
      <c r="E108" s="14" t="s">
        <v>330</v>
      </c>
      <c r="F108" s="15"/>
      <c r="G108" s="16" t="s">
        <v>282</v>
      </c>
      <c r="H108" s="14" t="s">
        <v>283</v>
      </c>
    </row>
    <row r="109" spans="1:8" x14ac:dyDescent="0.2">
      <c r="A109" s="13" t="s">
        <v>315</v>
      </c>
      <c r="B109" s="14" t="s">
        <v>316</v>
      </c>
      <c r="C109" s="15"/>
      <c r="D109" s="16" t="s">
        <v>613</v>
      </c>
      <c r="E109" s="14" t="s">
        <v>614</v>
      </c>
      <c r="F109" s="15"/>
      <c r="G109" s="16" t="s">
        <v>401</v>
      </c>
      <c r="H109" s="14" t="s">
        <v>634</v>
      </c>
    </row>
    <row r="110" spans="1:8" x14ac:dyDescent="0.2">
      <c r="A110" s="13" t="s">
        <v>617</v>
      </c>
      <c r="B110" s="14" t="s">
        <v>618</v>
      </c>
      <c r="C110" s="15"/>
      <c r="D110" s="16" t="s">
        <v>317</v>
      </c>
      <c r="E110" s="14" t="s">
        <v>318</v>
      </c>
      <c r="F110" s="15"/>
      <c r="G110" s="16" t="s">
        <v>402</v>
      </c>
      <c r="H110" s="14" t="s">
        <v>273</v>
      </c>
    </row>
    <row r="111" spans="1:8" x14ac:dyDescent="0.2">
      <c r="A111" s="13" t="s">
        <v>6</v>
      </c>
      <c r="B111" s="14" t="s">
        <v>7</v>
      </c>
      <c r="C111" s="15"/>
      <c r="D111" s="16" t="s">
        <v>323</v>
      </c>
      <c r="E111" s="14" t="s">
        <v>324</v>
      </c>
      <c r="F111" s="15"/>
      <c r="G111" s="17" t="s">
        <v>288</v>
      </c>
      <c r="H111" s="18" t="s">
        <v>289</v>
      </c>
    </row>
    <row r="112" spans="1:8" x14ac:dyDescent="0.2">
      <c r="A112" s="13" t="s">
        <v>611</v>
      </c>
      <c r="B112" s="14" t="s">
        <v>612</v>
      </c>
      <c r="C112" s="15"/>
      <c r="D112" s="16" t="s">
        <v>42</v>
      </c>
      <c r="E112" s="14" t="s">
        <v>43</v>
      </c>
      <c r="F112" s="15"/>
      <c r="G112" s="17" t="s">
        <v>372</v>
      </c>
      <c r="H112" s="18" t="s">
        <v>403</v>
      </c>
    </row>
    <row r="113" spans="1:8" x14ac:dyDescent="0.2">
      <c r="A113" s="19" t="s">
        <v>12</v>
      </c>
      <c r="B113" s="18" t="s">
        <v>13</v>
      </c>
      <c r="C113" s="15"/>
      <c r="D113" s="16" t="s">
        <v>619</v>
      </c>
      <c r="E113" s="14" t="s">
        <v>620</v>
      </c>
      <c r="F113" s="15"/>
      <c r="G113" s="16" t="s">
        <v>405</v>
      </c>
      <c r="H113" s="14" t="s">
        <v>115</v>
      </c>
    </row>
    <row r="114" spans="1:8" x14ac:dyDescent="0.2">
      <c r="A114" s="13" t="s">
        <v>28</v>
      </c>
      <c r="B114" s="14" t="s">
        <v>29</v>
      </c>
      <c r="C114" s="15"/>
      <c r="D114" s="17" t="s">
        <v>404</v>
      </c>
      <c r="E114" s="18" t="s">
        <v>17</v>
      </c>
      <c r="F114" s="15"/>
      <c r="G114" s="16" t="s">
        <v>325</v>
      </c>
      <c r="H114" s="14" t="s">
        <v>326</v>
      </c>
    </row>
    <row r="115" spans="1:8" x14ac:dyDescent="0.2">
      <c r="A115" s="19" t="s">
        <v>18</v>
      </c>
      <c r="B115" s="18" t="s">
        <v>19</v>
      </c>
      <c r="C115" s="15"/>
      <c r="D115" s="16" t="s">
        <v>637</v>
      </c>
      <c r="E115" s="14" t="s">
        <v>638</v>
      </c>
      <c r="F115" s="15"/>
      <c r="G115" s="17" t="s">
        <v>181</v>
      </c>
      <c r="H115" s="18" t="s">
        <v>182</v>
      </c>
    </row>
    <row r="116" spans="1:8" x14ac:dyDescent="0.2">
      <c r="A116" s="19" t="s">
        <v>46</v>
      </c>
      <c r="B116" s="18" t="s">
        <v>47</v>
      </c>
      <c r="C116" s="15"/>
      <c r="D116" s="16" t="s">
        <v>185</v>
      </c>
      <c r="E116" s="14" t="s">
        <v>186</v>
      </c>
      <c r="F116" s="15"/>
      <c r="G116" s="22" t="s">
        <v>376</v>
      </c>
      <c r="H116" s="27" t="s">
        <v>331</v>
      </c>
    </row>
    <row r="117" spans="1:8" x14ac:dyDescent="0.2">
      <c r="A117" s="20"/>
      <c r="G117" s="40" t="s">
        <v>373</v>
      </c>
      <c r="H117" s="27" t="s">
        <v>377</v>
      </c>
    </row>
    <row r="118" spans="1:8" x14ac:dyDescent="0.2">
      <c r="A118" s="20"/>
      <c r="B118" s="2"/>
    </row>
  </sheetData>
  <mergeCells count="1">
    <mergeCell ref="A1:H1"/>
  </mergeCells>
  <phoneticPr fontId="0" type="noConversion"/>
  <pageMargins left="0.49" right="0.28999999999999998" top="0.984251969" bottom="0.984251969" header="0.4921259845" footer="0.4921259845"/>
  <pageSetup paperSize="9" orientation="portrait" horizontalDpi="4294967294" r:id="rId1"/>
  <headerFooter alignWithMargins="0"/>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Allgemeine Hinweise</vt:lpstr>
      <vt:lpstr>Allgemeine Hinweise (NRW)</vt:lpstr>
      <vt:lpstr>Stelle</vt:lpstr>
      <vt:lpstr>Kern1</vt:lpstr>
      <vt:lpstr>Kern2</vt:lpstr>
      <vt:lpstr>Kern3</vt:lpstr>
      <vt:lpstr>Kern4</vt:lpstr>
      <vt:lpstr>Diagnose</vt:lpstr>
      <vt:lpstr>Nationencodes</vt:lpstr>
      <vt:lpstr>Substanzcodes</vt:lpstr>
      <vt:lpstr>Angebote</vt:lpstr>
      <vt:lpstr>HIV-Code_BER</vt:lpstr>
      <vt:lpstr>Kreise_B_W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Vergleich Fragebögen</dc:title>
  <dc:subject>EBIS-A, EBIS-B, SEDOS</dc:subject>
  <dc:creator>strobl</dc:creator>
  <cp:lastModifiedBy>Eike Neumann-Runde</cp:lastModifiedBy>
  <cp:lastPrinted>2016-08-09T13:14:19Z</cp:lastPrinted>
  <dcterms:created xsi:type="dcterms:W3CDTF">1999-05-04T09:43:34Z</dcterms:created>
  <dcterms:modified xsi:type="dcterms:W3CDTF">2021-06-08T07:36:42Z</dcterms:modified>
</cp:coreProperties>
</file>